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6285" windowHeight="4560"/>
  </bookViews>
  <sheets>
    <sheet name="Hoja1" sheetId="1" r:id="rId1"/>
  </sheets>
  <externalReferences>
    <externalReference r:id="rId2"/>
  </externalReferences>
  <definedNames>
    <definedName name="_xlnm._FilterDatabase" localSheetId="0" hidden="1">Hoja1!$B$19:$O$237</definedName>
  </definedNames>
  <calcPr calcId="152511"/>
</workbook>
</file>

<file path=xl/calcChain.xml><?xml version="1.0" encoding="utf-8"?>
<calcChain xmlns="http://schemas.openxmlformats.org/spreadsheetml/2006/main">
  <c r="I235" i="1" l="1"/>
  <c r="K236" i="1"/>
  <c r="K235" i="1" l="1"/>
  <c r="K237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I193" i="1"/>
  <c r="K193" i="1" s="1"/>
  <c r="K192" i="1"/>
  <c r="K191" i="1"/>
  <c r="K190" i="1"/>
  <c r="K189" i="1"/>
  <c r="K188" i="1"/>
  <c r="K187" i="1"/>
  <c r="J186" i="1"/>
  <c r="K186" i="1" s="1"/>
  <c r="K185" i="1"/>
  <c r="K184" i="1"/>
  <c r="J183" i="1"/>
  <c r="K183" i="1" s="1"/>
  <c r="I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J153" i="1"/>
  <c r="K153" i="1" s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6" i="1"/>
  <c r="K114" i="1"/>
  <c r="K113" i="1"/>
  <c r="K112" i="1"/>
  <c r="K111" i="1"/>
  <c r="K110" i="1"/>
  <c r="K109" i="1"/>
  <c r="K108" i="1"/>
  <c r="K107" i="1"/>
  <c r="K106" i="1"/>
  <c r="K105" i="1"/>
  <c r="K104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I35" i="1"/>
  <c r="K34" i="1"/>
  <c r="O34" i="1" s="1"/>
  <c r="K33" i="1"/>
  <c r="J32" i="1"/>
  <c r="K32" i="1" s="1"/>
  <c r="K31" i="1"/>
  <c r="K30" i="1"/>
  <c r="K29" i="1"/>
  <c r="K28" i="1"/>
  <c r="K27" i="1"/>
  <c r="I26" i="1"/>
  <c r="K26" i="1" s="1"/>
  <c r="J25" i="1"/>
  <c r="K24" i="1"/>
  <c r="K23" i="1"/>
  <c r="K22" i="1"/>
  <c r="K21" i="1"/>
  <c r="K20" i="1"/>
  <c r="C15" i="1"/>
  <c r="C14" i="1"/>
  <c r="K25" i="1" l="1"/>
</calcChain>
</file>

<file path=xl/comments1.xml><?xml version="1.0" encoding="utf-8"?>
<comments xmlns="http://schemas.openxmlformats.org/spreadsheetml/2006/main">
  <authors>
    <author>Autor</author>
  </authors>
  <commentList>
    <comment ref="I211" authorId="0" shapeId="0">
      <text>
        <r>
          <rPr>
            <b/>
            <sz val="12"/>
            <color indexed="10"/>
            <rFont val="Tahoma"/>
            <family val="2"/>
          </rPr>
          <t>Autor:
NO TIENE DEFINIDAS ACTIVIDADES    Y VALOR  - ESTE VALOR ES ESTIMADO -    NO CORRESPONDE A LA INFORMACION RECIBIDA DELPROYECTO</t>
        </r>
      </text>
    </comment>
    <comment ref="I21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TIENE </t>
        </r>
        <r>
          <rPr>
            <b/>
            <sz val="12"/>
            <color indexed="14"/>
            <rFont val="Tahoma"/>
            <family val="2"/>
          </rPr>
          <t xml:space="preserve">dos partidas   </t>
        </r>
        <r>
          <rPr>
            <b/>
            <sz val="12"/>
            <color indexed="32"/>
            <rFont val="Tahoma"/>
            <family val="2"/>
          </rPr>
          <t xml:space="preserve"> $30,000,000  para Gestionamiento de infraestructura adecuada para el ingreso de personas en condicion de discapacidad </t>
        </r>
        <r>
          <rPr>
            <b/>
            <sz val="12"/>
            <color indexed="39"/>
            <rFont val="Tahoma"/>
            <family val="2"/>
          </rPr>
          <t xml:space="preserve">  y    $20,000,000  para  Gestionamiento de espacios de inclusion</t>
        </r>
      </text>
    </comment>
  </commentList>
</comments>
</file>

<file path=xl/sharedStrings.xml><?xml version="1.0" encoding="utf-8"?>
<sst xmlns="http://schemas.openxmlformats.org/spreadsheetml/2006/main" count="2060" uniqueCount="414">
  <si>
    <t>PLAN ANUAL DE ADQUISICIONES</t>
  </si>
  <si>
    <t>A. INFORMACIÓN GENERAL DE LA ENTIDAD</t>
  </si>
  <si>
    <t>Nombre</t>
  </si>
  <si>
    <t>INSTITUTO NACIONAL DE FORMACION TECNICA PROFESIONAL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</si>
  <si>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</si>
  <si>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</si>
  <si>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AVENIDA COLOMBIA SARIE BAY</t>
  </si>
  <si>
    <t>Teléfono</t>
  </si>
  <si>
    <t>512-5770-512-1350</t>
  </si>
  <si>
    <t>Página web</t>
  </si>
  <si>
    <t>www.Infotepsai.edu.co</t>
  </si>
  <si>
    <t>Misión</t>
  </si>
  <si>
    <t>EL INFOTEP es una Institución de Educación Superior, que ofrece formación técnica profesional, programas académicos en extensión orientados bajo los principios y valores institucionales, hacia la formación integral para toda la población del departamento insular y el caribe, buscando el desarrollo social, económico, científico, cultural, tecnológico y ambiental a través de la investigación; generando proyectos en alianza con el estado, sector productivo, los gremios, y otras instituciones, con talento humano idóneo, dando como resultado profesionales integrales, pensantes, emprendedores y formadores de una mejor calidad de vida con el trilingüismo como identidad cultural y proyección social para el Archipiélago.</t>
  </si>
  <si>
    <t>Visión</t>
  </si>
  <si>
    <t>El INFOTEP se convertirá en la única Universidad pionera en temas propios de insularidad con proyección hacia el país y el Caribe, reconocida por la calidad de sus programas con egresados competitivos para satisfacer la demanda laboral del Departamento y la Nación, con infraestructura física, tecnológica y talento humano idóneo que garantice el cumplimiento de la Misión Institucional</t>
  </si>
  <si>
    <t>Perspectiva estratégica</t>
  </si>
  <si>
    <t>Información de contacto</t>
  </si>
  <si>
    <t>SECRETARIA GENERAL -   secretariageneral@infotepsai.edu.co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</si>
  <si>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</si>
  <si>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Valor Preupuesto  Total</t>
  </si>
  <si>
    <t>7,258,158,545,OO</t>
  </si>
  <si>
    <t>Valor total del PAA</t>
  </si>
  <si>
    <t>Límite de contratación menor cuantía</t>
  </si>
  <si>
    <t>Límite de contratación mínima cuantía</t>
  </si>
  <si>
    <t>Fecha de última actualización del PAA</t>
  </si>
  <si>
    <t>Agosto  de  2016</t>
  </si>
  <si>
    <t>B. ADQUISICIONES PLANEADAS</t>
  </si>
  <si>
    <t>Códigos UNSPSC</t>
  </si>
  <si>
    <t>Descripción</t>
  </si>
  <si>
    <t>Fecha estimada de inicio de proceso de selección</t>
  </si>
  <si>
    <t>Duración estimada del contrato</t>
  </si>
  <si>
    <t>RUBRO</t>
  </si>
  <si>
    <t xml:space="preserve">Modalidad de selección </t>
  </si>
  <si>
    <t xml:space="preserve">RECURSOS </t>
  </si>
  <si>
    <t>NACION</t>
  </si>
  <si>
    <t>PROPIOS</t>
  </si>
  <si>
    <t>Valor estimado en la vigencia actual</t>
  </si>
  <si>
    <t>¿Se requieren vigencias futuras?</t>
  </si>
  <si>
    <t>Estado de solicitud de vigencias futuras</t>
  </si>
  <si>
    <t>Datos de contacto del responsable</t>
  </si>
  <si>
    <t>CONTRATAR EL SERVICIO DE CORREO Y MENSAJERIA NACIONAL</t>
  </si>
  <si>
    <t>OCTUBRE</t>
  </si>
  <si>
    <t>03 MESES</t>
  </si>
  <si>
    <t>REMUNERACION SERVICIOS TECNICOS</t>
  </si>
  <si>
    <t xml:space="preserve">CONTRATACION DIRECTA </t>
  </si>
  <si>
    <t>NO</t>
  </si>
  <si>
    <t>N/A</t>
  </si>
  <si>
    <t>SECRETARIA GENERAL - secretariageneral@infotepsai.edu.co</t>
  </si>
  <si>
    <t>82101600.</t>
  </si>
  <si>
    <t>CONTRATO DE PRESTACION DE SERVICIOS DE APOYO A LA GESTIÒN PARA LA IMPLEMENTACIÓN Y MANTENIMIENTO DE UNA ESTRATEGIA DE COMUNICACIONES PARA ESTABLECER CONTACTO CON LA COMUNIDAD, MANTENER Y MEJORAR LA IMAGEN CORPORATIVA E INSTITUCIONAL DE LA ENTIDAD  ORIENTADO A PRESERVAR EL POSICIONAMIENTO DE SUS PRODUCTOS Y SERVICIOS Y PARA EL BUEN APROVECHAMIENTO DE LOS MEDIOS DE COMUNICACIÓN PARA PUBLICITAR LOS SERVICIOS DE LA ENTIDAD, PROMOCIÒN Y DIVULGACIÒN DE CAMPAÑAS INFORMATIVAS DE MARKETING Y PUBLICIDAD. (PLAN DE MEDIOS) UNSPSC 82101600.   UNSPSC  82101600.</t>
  </si>
  <si>
    <t>ABRIL</t>
  </si>
  <si>
    <t xml:space="preserve">2 MESES </t>
  </si>
  <si>
    <t xml:space="preserve">COMUNCIACIONES </t>
  </si>
  <si>
    <t>CONTRATAR EL SERVICIO DE TRANSPORTE DE ESTUDIANTES  - REGULARES  Y  ARTICULADOS .</t>
  </si>
  <si>
    <t>SEPTIEMBRE</t>
  </si>
  <si>
    <t>4 MESES</t>
  </si>
  <si>
    <t>BIENESTAR  UNIVERSITARIO</t>
  </si>
  <si>
    <t xml:space="preserve"> MANTENIMIENTO PREVENTIVO Y CORRECTIVO PARA LAS FOTOCOPIADORAS MAQUINARIA Y EQUIPO DE OFICINA OFICINA</t>
  </si>
  <si>
    <t xml:space="preserve">3 MESES </t>
  </si>
  <si>
    <t>CONTRATACION DIRECTA</t>
  </si>
  <si>
    <t>NACION-PROPIOS</t>
  </si>
  <si>
    <t xml:space="preserve"> PÓLIZAS DE SEGUROS PARA LA ADECUADA PROTECCIÓN DE LOS BIENES E INTERESES PATRIMONIALES DE PROPIEDAD DE INFOTEP </t>
  </si>
  <si>
    <t>12 MESES</t>
  </si>
  <si>
    <t>SEGUROS</t>
  </si>
  <si>
    <t>LICITACION PUBLICA</t>
  </si>
  <si>
    <t>SUMINISTRO DE PERSONAL PARA EL DESARROLLO DE LOS PROCESOS TÉCNICOS, Y OPERATIVOS EN LAS DISTINTAS ÁREAS DE LA ADMINISTRACIÓN EN EL INSTITUTO NACIONAL DE FORMACIÓN TÉCNICA PROFESIONAL INFOTEP DE SAN ANDRÉS Y PROVIDENCIA ISLAS.</t>
  </si>
  <si>
    <t>7 MESES</t>
  </si>
  <si>
    <t xml:space="preserve">ASEO </t>
  </si>
  <si>
    <t xml:space="preserve">MENOR  CUANTIA </t>
  </si>
  <si>
    <t>CONTRATAR EL SERVICIO DE VIGILANCIA  EN LAS INSTALACIONES DEL  INFOTEP  SAN ANDRES ISLAS</t>
  </si>
  <si>
    <t>9 MESES</t>
  </si>
  <si>
    <t xml:space="preserve">MANTENIMIENTO </t>
  </si>
  <si>
    <t>MENOR CUANTIA</t>
  </si>
  <si>
    <t>80161500 Cód. 80161500 - Servicios de apoyo a la gestión</t>
  </si>
  <si>
    <t>PRESTAR SERVICIOS PROFESIONALES DE APOYO A LA GESTIÒN PARA MANEJO Y ATENCIÒN DE LA VENTANILLA UNICA DEL INSTITUTO NACIONAL DE FORMACIÒN TÈCNICA PROFESIONAL INFOTEP. CON CODIGO UNSPSC 80161504.</t>
  </si>
  <si>
    <t>2 MESES</t>
  </si>
  <si>
    <t>HONORARIOS</t>
  </si>
  <si>
    <t>PRESTACION DE SERVICIOS PROFESIONALES PARA APOYO A SECRETARIA GENERAL Y RECTORIA EN PROCESOS ADMINISTRATIVOS, PROCESOS ELECTORALES Y ACOMPAÑAMIENTO PARA EL DESARROLLO DE LOS CONSEJOS DIRECTIVO Y ACADEMICO</t>
  </si>
  <si>
    <t>3 MESES</t>
  </si>
  <si>
    <t>80111600
80161502</t>
  </si>
  <si>
    <t>SERVICIOS PROFESIONALES PARA APOYO A LA ENTIDAD.-  MANEJO DE  SIIF, CAUSACION, MODULO DE  NOMINA   Y   Coordinador del programa de Administración de Empresas en convenio con la Fundación Universitaria Autónoma de las Amércias de Medellìn y el INFOTEP</t>
  </si>
  <si>
    <t xml:space="preserve">PROPIOS </t>
  </si>
  <si>
    <t>SERVICIOS TECNICOS CALIFICADOS PARA APOYAR A LA ENTIDAD -TECNICO CONTABLE -  Apoyo adminstrativo en el àrea de contabilidad consistente en administrar sistema financiero integrado del INFOTEP y coordinar la interface de la informaciòn de los mòdulos de activos fijos, cartera y tesoreria</t>
  </si>
  <si>
    <t xml:space="preserve">OCTUBRE </t>
  </si>
  <si>
    <t>BIENESTAR SOCIAL - REALIZACION DE EVENTOS CULTURALES</t>
  </si>
  <si>
    <t xml:space="preserve">03 MESES </t>
  </si>
  <si>
    <t xml:space="preserve">CONTRATACION DESARROLLO DE PROGRAMAS ACADEMICOS  DE EXTENSION  EN - IDIOMA INGLES </t>
  </si>
  <si>
    <t>84111500 Cód. 84111500 - Servicios contables</t>
  </si>
  <si>
    <t>Prestación de servicios profesionales de apoyo a la gestión contable y presupuestal</t>
  </si>
  <si>
    <t>76111500 Cód. 76111500 - Servicios de limpieza de edificios y oficinas en general</t>
  </si>
  <si>
    <t>Prestaciòn servicios recurso humano para que desarrolle labores de aseo, mantenimiento, limpieza, cafeterìa en las instalaciones y las zonas comunes del Instituto Nacional de Formaciòn Tècnica Profesional San Andrès, Providencia INFOTEP</t>
  </si>
  <si>
    <t xml:space="preserve">NOVIEMBRE </t>
  </si>
  <si>
    <t>2 CONTRATACIÓN DIRECTA</t>
  </si>
  <si>
    <t>Prestación de servicios técnicos de apoyo a la gestión para realizar la actividad de diseño de material gráfico, promocional y didáctico necesario para la divulgación y sensibilización de las acciones adelantadas por la entidad</t>
  </si>
  <si>
    <t>CONTRATACIÓN DIRECTA</t>
  </si>
  <si>
    <t>UNSPSC  80131502.</t>
  </si>
  <si>
    <t xml:space="preserve">Arrendamiento de bien unmueble para la ubicación de la sede  INFOTEP providencia . </t>
  </si>
  <si>
    <t>ARRENDAMIENTOS BIENES E INMUEBLES</t>
  </si>
  <si>
    <t>PROYECTO SEDE PROVIDENCIA</t>
  </si>
  <si>
    <t>93141500 Cód. 93141500 - Desarrollo social y servicios</t>
  </si>
  <si>
    <t>Prestaciòn de servicios profesionales para apoyo a bienestar social y universitario para coordinar el programa de deportes y salud ocupacional en el INFOTEP.</t>
  </si>
  <si>
    <t>80111700 Cód. 80111700 - Contratación de personal</t>
  </si>
  <si>
    <t>PRESTACIÓN DE SERVICIOS PROFESIONALES DE APOYO A LA GESTIÒN COMO COORDINADOR DEL PROGRAMA DE ADMINISTRACION DE EMPRESAS EN CONVENIO CON LA FUNDACION UNIVERSITARIA AUTONOMA DE LAS AMERICAS DE MEDELLIN –FUAM - Y EL INSTITUTO NACIONAL DE FORMACION TECNICA PROFESIONAL –INFOTEP-. UNSPSC.80111703.</t>
  </si>
  <si>
    <t>8 MESES</t>
  </si>
  <si>
    <t xml:space="preserve">HONORARIOS </t>
  </si>
  <si>
    <t>81111500 Cód. 81111500 - Ingeniería de software o de hardware</t>
  </si>
  <si>
    <t>PRESTACIÓN DE SERVICIOS PROFESIONALES DE APOYO A LA GESTIÒN EN EL ACOMPAÑAMIENTO Y ENTREGA DE LA INFORMACION PARA LA MIGRACION EN LOS FORMATOS ESTABLECIDOS POR LA EMPRESA Q10 PARA INICIAR EL  MIGRATORIO DE DATOS Y GARANTIZANDO LA INTEGRIDAD DE LA INFORMACION A MIGRAR  DURANTE 2016 AL SISTEMA DESDE EL CUAL SE PUEDE REALIZAR LA GESTIÓN ACADÉMICA DEL INFOTEP. UNSPSC  81111508.</t>
  </si>
  <si>
    <t>1 MES</t>
  </si>
  <si>
    <t xml:space="preserve">RED DE DATOS </t>
  </si>
  <si>
    <t xml:space="preserve">NACION </t>
  </si>
  <si>
    <t>86101700 Cód. 86101700 - Servicios de formación profesional no científica</t>
  </si>
  <si>
    <t>PRESTACION DE SERVICIOS DE APOYO EDUCATIVO AL PROGRAMA DE ADMINISTRACIÓN DE EMPRESAS EN EL MARCO DEL CONVENIO No. 001 ENTRE LA FUNDACION  UNIVERSITARIA AUTONOMA DE LAS AMERICAS DE MEDELLIN FUAM Y EL INSTITUTO NACONAL DE FORMACION TECNICA PROFESIONAL INFOTEP. UNSPSC 86101705.</t>
  </si>
  <si>
    <t>ARTICULACION</t>
  </si>
  <si>
    <t>81141600 Cód. 81141600 - Gestión de cadena de suministro</t>
  </si>
  <si>
    <t>PRESTAR SERVICIOS PROFESIONALES DE APOYO A LA GESTIÒN PARA EL SOPORTE LOGÍSTICO DE LAS SALIDAS DE CAMPO Y LAS PRÁCTICAS DE LABORATORIO DE COCINA, A DESARROLLARSE EN LOS MÓDULOS DE FORMACIÓN DEL PROYECTO DE ARTICULACIÓN CON LA MEDIA. UNSPSC 8141607.</t>
  </si>
  <si>
    <t>80101600 Cód. 80101600 - Gestión de proyectos</t>
  </si>
  <si>
    <t xml:space="preserve">CONTRATO DE PRESTACION DE SERVICIOS PROFESIONALES DE APOYO A LA GESTIÒN EN EL DEPARTAMENTO DE PLANEACIÒN PARA LA FORMULACIÒN DE PROYECTOS DE INVERSIÒN CODIGO  UNSPSC 80101604. </t>
  </si>
  <si>
    <t>SIG</t>
  </si>
  <si>
    <t>PROYECTO SIG</t>
  </si>
  <si>
    <t>82101600 Cód. 82101600 - Publicidad en emisiones varias</t>
  </si>
  <si>
    <t>PRESTACIÓN DE SERVICIOS TÉCNICOS DE APOYO A LA GESTION EN ACTIVIDADES RELACIONADAS CON PUBLICIDAD, PROMOCIÒN, DISEÑO Y MERCADEO  ADELANTADAS POR LA ENTIDAD. CODIGO UNSPSC 82101600.</t>
  </si>
  <si>
    <t xml:space="preserve">REMUNERACION SERVICIOS TECNICOS </t>
  </si>
  <si>
    <t>43162900 Cód. 43162900 - Software varios</t>
  </si>
  <si>
    <t>ADQUISICIÓN, INSTALACIÓN E IMPLEMENTACIÓN DE UN SOFTWARE DE GESTIÓN DE RIESGOS PARA EL INFOTEP”, UNSPSC  43231500.</t>
  </si>
  <si>
    <t>MAYO</t>
  </si>
  <si>
    <t xml:space="preserve">MINIMA CUANTIA </t>
  </si>
  <si>
    <t xml:space="preserve">INVERSION </t>
  </si>
  <si>
    <t>PRESTACIÓN DE  SERVICIOS PROFESIONALES DE APOYO AL  FORTALECIMIENTO DEL DEPARTAMENTO DE LENGUAS DEL INFOTEP Y AL PROYECTO DE INTERNACIONALIZACIÓN. CON CODIGO UNSPSC 86101710.</t>
  </si>
  <si>
    <t xml:space="preserve">1 MES </t>
  </si>
  <si>
    <t>CENTRO DE LENGUAS</t>
  </si>
  <si>
    <t>SUSCRIPCIÓN Y/O RENOVACIÓN POR UN (1) AÑO A PUBLICACIONES JURÍDICAS (CÓDIGOS) SUSTITUIBLES Y ACTUALIZADAS, QUE INCLUYAN O SE COMPLEMENTEN CON JURISPRUDENCIA DE LAS ALTAS CORTES Y DOCTRINA, CON EL FIN DE APOYAR LA GESTIÓN ADMINISTRATIVA DEL INFOTEP.  CODIGO UNSPSC 43101519.</t>
  </si>
  <si>
    <t>8 MES</t>
  </si>
  <si>
    <t>SUSCRIPCIONES</t>
  </si>
  <si>
    <t>PRESTACIÓN DE  SERVICIOS PROFESIONALES DE APOYO A LA GESTIÒN PARA LA ASISTENCIA TÈCNICA Y ACOMPAÑAMIENTO A LOS PROCESOS DE RENOVACIÒN DEL PROGRAMA OPERACIÒN TURISTICA  DEL INSTITUTO NACIONAL DE FORMACION  TECNICA PROFESIONAL INFOTEP. CODIGO UNSPSC 86101710.</t>
  </si>
  <si>
    <t xml:space="preserve"> 86111602.</t>
  </si>
  <si>
    <t>CONTRATO DE PRESTACIÓN DE SERVICIOS PARA DICTAR  TALLERES DE SOCIALIZACION DE LAS DISPOSICIONES LEGALES PARA EL ACCESO DE PERSONA EN SITUACIÒN DE DISCAPACIDAD Y DE PROMOCIÒN DE LAS ESTRATEGIAS DE COMUNICACIÒN DENTRO DE LA INSTITUCIÒN. CÒDIGO UNPSC 86111602.</t>
  </si>
  <si>
    <t xml:space="preserve">MAYO </t>
  </si>
  <si>
    <t>80121609.</t>
  </si>
  <si>
    <t xml:space="preserve"> 86101705.</t>
  </si>
  <si>
    <t>PRESTACION DE SERVICIOS DE APOYO EDUCATIVO AL PROGRAMA DE ADMINISTRACIÓN DE EMPRESAS EN ELMARCO DEL CONVENIO No. 001 ENTRE LA FUNDACION  UNIVERSITARIA AUTONOMA DE LAS AMERICAS DE MEDELLIN FUAM Y EL INSTITUTO NACONAL DE FORMACION TECNICA PROFESIONAL INFOTEP. UNSPSC</t>
  </si>
  <si>
    <t xml:space="preserve">ARTICULACION </t>
  </si>
  <si>
    <t>80121600.</t>
  </si>
  <si>
    <t>PRESTACIÒN DE SERVICIOS PROFESIONALES DE ASESORIA JURÌDICA PARA ASUNTOS DE CARÁCTER ADMINISTRATIVOS, PROCESOS DISCIPLINARIOS, LABORALES, CONTRATACIÒN ESTATAL Y JUDICIALES DEL INFOTEP. CÒDIGO UNSPSC 80121600.</t>
  </si>
  <si>
    <t>90131600.</t>
  </si>
  <si>
    <t>PRESTACION DE SERVICIOS DE APOYO PARA LA ELABORACIÓN DE UN VIDEO BASE CON GRABACIÓN DE PLANOS DIURNOS Y NOCTURNOS PARA EL MONTAJE DE LOS PROGRAMAS TÉCNICOS PROFESIONALES CON NUEVOS REGISTROS CALIFICADOS. UNSPSC 90131600.</t>
  </si>
  <si>
    <t>JUNIO</t>
  </si>
  <si>
    <t xml:space="preserve">REMUNERACION </t>
  </si>
  <si>
    <t xml:space="preserve"> 80141902, 93141701 Y 90101603. </t>
  </si>
  <si>
    <t xml:space="preserve">PRESTACIÓN DEL SERVICIO DE LOGÍSTICA PARA LAS CEREMONIAS SOLEMNES DE GRADO A REALIZARSE PARA LOS ESTUDIANTES DE LOS PROGRAMAS ACADÉMICOS QUE OFERTA EL INSTITUTO NACIONAL DE FORMACION TECNICA PROFESIONAL INFOTEP  Y LOS PROGRAMAS DE EXTENSIÓN. Código UNSPC 80141902, 93141701 Y 90101603. </t>
  </si>
  <si>
    <t xml:space="preserve">HORAS CATEDRAS </t>
  </si>
  <si>
    <t>80161504.</t>
  </si>
  <si>
    <t>86131500 Y 86131600.</t>
  </si>
  <si>
    <t>PRESTACIÓN DE  SERVICIOS PROFESIONALES PARA EJECUTAR LAS VACACIONES RECREATIVAS EN INGLÉS Y CREOLE DEL CENTRO DE LENGUAS DEL INSTITUTO NACIONAL DE FORMACIÓN TÉCNICA PROFESIONAL DE SAN ANDRÉS – INFOTEP-  UNSPSC 86131500 Y 86131600.</t>
  </si>
  <si>
    <t xml:space="preserve">CENTRO DE LENGUAS </t>
  </si>
  <si>
    <t>80121600 Cód. 80121600 - Servicios de derecho mercantil</t>
  </si>
  <si>
    <t>Prestaciòn de servicios profesionales de caràcter temporal de un profesional para ofrecer asistencia tècnica y operativa, que apoye la gestiòn administrativa en los procesos de contrataciòn de servicios personales, bienes, obras y servicios del INFOTEP.</t>
  </si>
  <si>
    <t xml:space="preserve">JUNIO </t>
  </si>
  <si>
    <t xml:space="preserve">4 MESES </t>
  </si>
  <si>
    <t>Prestaciòn de servicios profesionales para apoyo al àrea administrativa y financiera en la elaboraciòn de informes y requerimientos por parte de la direcciòn y los entes de control, ademàs apoyar todo el proceso operativo en aras de alcanzar los objetivos institucionales.</t>
  </si>
  <si>
    <t>93141506.</t>
  </si>
  <si>
    <t>PRESTACIÓN DE SERVICIOS DE APOYO A LA GESTION SOCIAL Y UNIVERSITARIO PARA FORTALECER EL PROGRAMA DE DEPORTE Y ACTIVIDAD FÍSICA, EN CALIDAD DE MONITOR. CON CODIGO UNSPSC 93141506.</t>
  </si>
  <si>
    <t>PRESTACIÓN DE SERVICIOS  DE     APOYO ADMINISTRATIVO EN EL ÁREA DE CONTABILIDAD CONSISTENTE EN ADMINISTRAR SISTEMA FINANCIERO INTEGRADO DEL INFOTEP Y COORDINAR LA INTERFACE DE LA INFORMACIÓN DE LOS MÓDULOS DE ACTIVOS FIJOS, CARTERA Y TESORERÍA CON CODIGO  UNSPSC  80161504</t>
  </si>
  <si>
    <t>CONTRATO DE PRESTACION DE SERVICIOS PROFESIONALES PARA REALIZAR TALLERES QUE BUSCAN SENSIBILIZAR Y FORMAR A LA COMUNIDAD FRENTE AL TEMA DE DISCAPACIDAD EN SAN ANDRES ISLA. UNSPSC 86111602.</t>
  </si>
  <si>
    <t>PRESTAR LOS SERVICIOS DE APOYO A LA GESTIÓN DOCUMENTAL  Y MENSAJERÍA DEL INSTITUTO NACIONAL DE FORMACIÓN TÉCNICA PROFESIONAL INFOTEP. CÓDIGO UNSPSC 80161504.</t>
  </si>
  <si>
    <t>PRESTACIÓN DE SERVICIOS TÉCNICOS DE APOYO A LA GESTIÓN PARA DESARROLLO DE SEMINARIO TALLER EN PRÁCTICAS PEDAGÓGICAS DE LA CARRERA TECNICO PROFESIONAL EN OPERACIÓN TURÍSTICA EN LA ISLA DE SAN ANDRES. CON CÓDIGO  UNSPSC  86101702.</t>
  </si>
  <si>
    <t>82151500 Cód. 82151500 - Servicios de artes visuales</t>
  </si>
  <si>
    <t>Prestaciòn de servicios tècnicos de apoyo a la gestiòn para realizar la actividad de diseño de material gràfico, promocional y didàctico necesario para la divulgaciòn y sensibilizaciòn de las acciones adelantadas</t>
  </si>
  <si>
    <t>6 MESES</t>
  </si>
  <si>
    <t>81112100 Cód. 81112100 - Servicios de Internet</t>
  </si>
  <si>
    <t>Prestaciòn de servicios en el apoyo al mantenimiento preventivo y correctivo para los equipos tecnologicos del INFOTEP.</t>
  </si>
  <si>
    <t xml:space="preserve">6 MESES </t>
  </si>
  <si>
    <t>MANTENIMIENTO PREVENTIVO Y CORRECTIVO DE LOS EQUIPOS DEL GIMNASIO DEL INSTITUTO NACIONAL DE FORMACION TECNICA PROFESIONAL INFOTEP</t>
  </si>
  <si>
    <t>80111604.</t>
  </si>
  <si>
    <t>CONTRATO DE PRESTACIÓN DE SERVICIOS TÈCNICOS DE APOYO AL ÁREA DE ALMACÉN Y AL PROCESO DE ADMISIONES Y REGISTRO DESDE SU BASE TECNOLÒTICA EN TÈRMINOS DE NOTAS, REGISTROS Y CERTIFICACION A PARTIR DE SNIES. UNSPSC 80111604.</t>
  </si>
  <si>
    <t>JULIO</t>
  </si>
  <si>
    <t>REMUNERACION  DE SERVICIOS</t>
  </si>
  <si>
    <t>PRESTACION DE SERVICIOS PARA LA IMPLEMENTACION Y SOSTENIBILIDAD DEL PROYECTO DE TECNOLOGIA, RED DE DATOS DE INFOTEP Y COMO APOYO A GESTION PARA ASISTIR, BRINDAR Y DAR SOPORTE TECNICO EN EL AREA DE SISTEMAS DEL INFOTEP. CON CODIGO UNSPSC 81111707</t>
  </si>
  <si>
    <t>PRESTAR SUS SERVICIOS PROFESIONALES COMO ABOGADO PARA BRINDAR ASESORÍA JURÍDICA AL INFOTEP CÒDIGO UNSPSC 80121600</t>
  </si>
  <si>
    <t>82101802.</t>
  </si>
  <si>
    <t>CONTRATO DE PRESTACION DE SERVICIOS PROFESIONALES COMO COMUNICADOR SOCIAL ENMARCADO EN LOS PARÁMETROS DEL PROYECTO INVERSION SIG.   CODIGO  UNSPSC  82101802.</t>
  </si>
  <si>
    <t>CONTRATO DE PRESTACIÓN DE SERVICIOS PROFESIONALES COMO APOYO ADMINISTRATIVO EN EL ÁREA DE CONTABILIDAD CONSISTENTE EN: ADMINISTRAR SISTEMA FINANCIERO INTEGRADO DEL INFOTEP Y COORDINAR LA INTERFACE DE LA INFORMACIÓN DE LOS MÓDULOS DE ACTIVOS FIJOS, CARTERA Y TESORERÍA. CÓDIGO UNSPSC 84111500</t>
  </si>
  <si>
    <t>86111602.</t>
  </si>
  <si>
    <t>CONTRATO DE PRESTACION DE SERVICIOS DE APOYO A LA COORDINACIÒN Y REALIZACIÒN DE  CAPACITACIONES,  TALLERES DE FORMACIÓN, PROMOCIÓN Y CONCIENTIZACIÓN A LA COMUNIDAD EN GENERAL SOBRE LA POBLACIÒN EN CONDICIÒN DE DISCAPACIDAD EN SAN ANDRES ISLA. UNSPSC 86111602.</t>
  </si>
  <si>
    <t xml:space="preserve">JULIO </t>
  </si>
  <si>
    <t>PRESTACION DE SERVICIOS PROFESIONALES PARA LA COORDINACION Y ACOMPAÑAMIENTO EN EL DESARROLLO DEL PROYECTO DE INVERSION SISTEMA INTEGRADO DE GESTION SIG EN EL INFOTEP. UNSPSC 80101604.</t>
  </si>
  <si>
    <t xml:space="preserve">SIG </t>
  </si>
  <si>
    <t>CONTRATO DE PRESTACION DE SERVICIOS PROFESIONALES COMO PSICOLOGA PARA LA ORIENTACIÓN INDIVIDUAL Y GRUPAL A LOS ESTUDIANTES DE LAS INSTITUCIONES DE EDUCACION MEDIA ARTICULADOS CON EL INFOTEP Y PARA EL APOYO EN LAS INTERVENCIONES Y ACTIVIDADES QUE SE DISEÑEN DE MANERA INSTITUCIONAL PARA EL LOGRO DE LOS OBJETIVOS DE LAS METAS DEL PROCESO DE BIENESTAR UNIVERSITARIO.  UNSPSC 931415060.</t>
  </si>
  <si>
    <t>86141501.</t>
  </si>
  <si>
    <t>PRESTAR SERVICIOS TECNICOS COMO APOYO A LA COORDINACION EN EL MARCO DEL PROYECTO DE ARTICULACIÓN CON LA EDUCACION MEDIA CON INFOTEP  PROVIDENCIA. CÒDIGO UNSPSC 86141501.</t>
  </si>
  <si>
    <t>PRESTACIÓN DE SERVICIOS DE APOYO A BIENESTAR UNIVERSITARIO Y COORDINACIÓN DEPORTIVA EN EL INSTITUTO NACIONAL DE FORMACIÓN TÉCNICA PROFESIONAL – INFOTEP-. UNSPSC 93141506.</t>
  </si>
  <si>
    <t>PRESTACIÓN DE SERVICIO DE  RECARGA, PINTURA, CAMBIO DE MANÓMETRO Y COMPRA DE EXTINTORES DE ACUERDO A LAS  CARACTERÍSTICAS TÉCNICAS, PARA LA SEDE DEL INSTITUTO NACIONAL DE FORMACIÓN TÉCNICA PROFESIONAL DE SAN ANDRÉS-INFOTEP-CONFORME  AL CARACTERISTICAS TECNICAS  ANEXO 4  UNSPSC. 4619160</t>
  </si>
  <si>
    <t xml:space="preserve">SERVICIOS GENERALES </t>
  </si>
  <si>
    <t xml:space="preserve"> 80101500.</t>
  </si>
  <si>
    <t>PRESTACIÓN DE SERVICIOS PROFESIONALES DE APOYO PARA EL DIAGNÓSTICO E IMPLEMENTACIÓN DE LAS NORMAS NTCGP1000 E ISO 9001 Y EL SISTEMA DE PLANIFICACIÓN INSTITUCIONAL DEL INSTITUTO NACIONAL DE FORMACIÓN TÉCNICA PROFESIONAL – INFOTEP-. UNSPSC 80101500.</t>
  </si>
  <si>
    <t>PRESTACIÓN DE SERVICIOS TÉCNICOS DE APOYO A LA GESTION EN ACTIVIDADES RELACIONADAS CON PUBLICIDAD, PROMOCIÒN, DISEÑO Y MERCADEO  ADELANTADAS POR LA ENTIDAD. CODIGO UNSPSC 82101600</t>
  </si>
  <si>
    <t xml:space="preserve">5 MESES </t>
  </si>
  <si>
    <t>DISEÑO, ELABORACIÒN, PINTURA E INSTALACIÒN A TODO COSTO DE MOBILIARIO PARA BIBLIOTECA DEL INSTITUTO NACIONAL DE FORMACIÒN TÈCNICA PROFESIONAL INFOTEP. UNSPSC 73111500-73111503</t>
  </si>
  <si>
    <t>AGOSTO</t>
  </si>
  <si>
    <t>PRESTACIÓN DE  SERVICIOS PROFESIONALES PARA EL APOYO EN LA COORDINACIÒN DEL DEPARTAMENTO DE LENGUAS DEL INSTITUTO NACIONAL DE FORMACIÓN TÉCNICA PROFESIONAL DE SAN ANDRÉS – INFOTEP- UNSPSC 86101710</t>
  </si>
  <si>
    <t>PRESTACION DE SERVICIOS PROFESIONALES COMO MONITOR PARA SERVICIO DIURNO Y NOCTURNO DE LAS SALAS DE SISTEMAS DEL INFOTEP DE SAN ANDRES ISLA Y APOYO EN LA IMPLEMENTACIÓN DE LA ESTRATEGIA GEL CON CODIGO UNSPSC 81111707</t>
  </si>
  <si>
    <t>86111701.</t>
  </si>
  <si>
    <t>PRESTACIÓN DE  SERVICIOS DE APOYO EDUCATIVO PARA DICTAR LOS MÓDULOS DE INGLÉS, CREOLE Y FRANCÉS, PARA EL CENTRO DE LENGUAS DEL INSTITUTO NACIONAL DE FORMACIÓN TÉCNICA PROFESIONAL DE SAN ANDRÉS – INFOTEP-. UNSPSC 86111701.</t>
  </si>
  <si>
    <t xml:space="preserve">LENGUAS </t>
  </si>
  <si>
    <t xml:space="preserve"> 81112200.</t>
  </si>
  <si>
    <t>RENOVACIÓN DE LICENCIA DE USO, CAPACITACIÓN, ACTUALIZACIÓN Y SOPORTE DEL APLICATIVO Q10 ACADÉMICO UNSPSC  81112200.</t>
  </si>
  <si>
    <t xml:space="preserve"> RED DE DATOS </t>
  </si>
  <si>
    <t>APOYO A LA GESTIÓN EN LA COORDINACIÓN REGIONAL Y LOCAL DEL PROYECTO DE ARTICULACIÓN DE LA EDUCACIÓN MEDIA CON LA EDUCACIÓN SUPERIOR Y LA COORDINACION DEL  PROYECTO DE FORTALECIMIENTO DE LA INTERNACIONALIZACIÓN DE LA EDUCACIÓN SUPERIOR EN EL INFOTEP, CÒDIGO UNSPSC 86141501.</t>
  </si>
  <si>
    <t xml:space="preserve">ARTICULACION!INTERNACIONALIZACION </t>
  </si>
  <si>
    <t>80131502.</t>
  </si>
  <si>
    <t>ARRENDAMIENTO DE BIEN INMUEBLE PARA LA UBICACIÓN DE LA SEDE DEL INFOTEP EN LA ISLA DE PROVIDENCIA. UNSPSC  80131502.</t>
  </si>
  <si>
    <t xml:space="preserve">AGOSTO </t>
  </si>
  <si>
    <t xml:space="preserve">ARRIENDOS </t>
  </si>
  <si>
    <t>CARTELERA</t>
  </si>
  <si>
    <t>Otros Materiales y Sumininistros</t>
  </si>
  <si>
    <t>MICROHONDAS</t>
  </si>
  <si>
    <t xml:space="preserve">PRESTACIÒN DE SERVICIOS PROFESIONALES PARA EL DESARROLLO DE LAS GESTIONES Y REVISIONES JURIDCAS, RELACIONADAS CON LAS ETAPAS PRECONTRACTUAL, CONTRACTUAL Y POSCONTRACTUAL, EN MATERIA DE CONTRATOS Y CONVENIOS DEL INFOTEP. </t>
  </si>
  <si>
    <t xml:space="preserve">BIENESTAR SOCIAL - REALIZACION DE EVENTOS DEPORTIVOS </t>
  </si>
  <si>
    <t>PRESTACION DE SERVICIOS PROFESIONALES PARA APOYO A SECRETARIA GENERAL Y RECTORIA EN PROCESOS ADMINISTRATIVOS, PROCESOS ELECTORALES Y ACOMPAÑAMIENTO PARA EL DESARROLLO DE LOS CONSEJOS DIRECTIVO Y ACADEMICO. Contrato No. 005 de 2016</t>
  </si>
  <si>
    <t>ENERO</t>
  </si>
  <si>
    <t>SERVICIOS TECNICOS CALIFICADOS PARA APOYAR A LA ENTIDAD -TENICO CONTABLE -  Apoyo adminstrativo en el àrea de contabilidad consistente en administrar sistema financiero integrado del INFOTEP y coordinar la interface de la informaciòn de los mòdulos de activos fijos, cartera y tesoreria. Contrato No. 006</t>
  </si>
  <si>
    <t>Prestación de servicios profesionales de apoyo a la gestiòn contable y presupuestal Contrato No. 001 de 2016</t>
  </si>
  <si>
    <t>PRESTACIÓN DE SERVICIOS PROFESIONALES DE CARÁCTER TEMPORAL DE UN PROFESIONAL PARA OFRECER ASISTENCIA TÉCNICA Y OPERATIVA, QUE APOYE LA GESTIÓN ADMINISTRATIVA EN LOS PROCESOS DE CONTRATACIÓN DE SERVICIOS PERSONALES, BIENES, OBRAS  Y SERVICIOS DEL INFOTEP. Contrato No. 002 de 2016</t>
  </si>
  <si>
    <t>PRESTACIÒN DE SERVICIOS PROFESIONALES PARA EL DESARROLLO DE LAS GESTIONES Y REVISIONES JURIDCAS, RELACIONADAS CON LAS ETAPAS PRECONTRACTUAL, CONTRACTUAL Y POSCONTRACTUAL, EN MATERIA DE CONTRATOS Y CONVENIOS DEL INFOTEP.  Contrato No. 003 de 2016</t>
  </si>
  <si>
    <t>Prestación de servicios técnicos de apoyo a la gestión para realizar la actividad de diseño de material gráfico, promocional y didáctico necesario para la divulgación y sensibilización de las acciones adelantadas por la entidad. Contrato No. 010 de Enero de 2016</t>
  </si>
  <si>
    <t xml:space="preserve">CONTRATO DE PRESTACIÓN DE SERVICIOS 
PROFESIONALES PARA APOYO AL AREA ADMINISTRATIVA Y FINANCIERA EN LA ELABORACIÒN DE INFORMES Y REQUERIMIENTOS  POR PARTE DE LA DIRECCIÒN Y LOS ENTES DE CONTROL, ADEMÀS APOYAR TODO EL PROCESO OPERATIVO EN ARAS DE ALCANZAR LOS OBJETIVOS INSTITUCIONALES. Contrato No. 004
</t>
  </si>
  <si>
    <t>Prestaciòn de servicios de apoyo a la gestiòn del Centro de Recursos Tecnològicos en la biblioteca, para la organizaciòn, atenciòn y servicio de fotocopiado. Contrato No. 009 de Enero de 2016</t>
  </si>
  <si>
    <t>10 MESES</t>
  </si>
  <si>
    <t>Prestaciòn de servicios profesionales de apoyo a la gestiòn contable y presupuestal.</t>
  </si>
  <si>
    <t>80111600 Cód. 80111600 - Servicios de personal temporal</t>
  </si>
  <si>
    <t>Prestaciòn de servicios de apoyo administrativo en el àrea de contabilidad consistente en administrar sistema financiero integrado del INFOTEP y coordinar la interface de la informaciòn de los mòdulos de activos fijos, cartera y tesorerìa.</t>
  </si>
  <si>
    <t>Prestaciòn de servicios profesionales para el desarrollo de las gestiones y revisiones jurìdicas, relacionadas con las etapas precontractual, contractual y poscontractual, en materia de contratos y convenios del INFOTEP.</t>
  </si>
  <si>
    <t>Prestaciòn de servicios profesionales para apoyo a Secretaria General y Rectorìa en procesos administrativos, procesos electorales y acompañamiento para el desarrollo de los Consejos Directivo y acadèmico</t>
  </si>
  <si>
    <t>Contrato de prestación de servicios de Recurso Humano de apoyo para que desarrolle labores de aseo, mantenimiento, limpieza, cafetería en las instalaciones y las zonas comunes del Instituto Nacional de Formación Técnica Profesional San Andrés, Providencia INFOTEP. Contrato No. 013 de Febrero de 2016.</t>
  </si>
  <si>
    <t>FEBRERO</t>
  </si>
  <si>
    <t>MINIMA CUANTIA</t>
  </si>
  <si>
    <t>Prestar el servicio de vigilancia y seguridad privada con armas para la protección de los bienes muebles e inmuebles y enseres de propiedad del INFOTEP San Andrés 24 Horas en forma contínua e ininterrumpida. Contrato No. 014 de febrero de 2016</t>
  </si>
  <si>
    <t>MÍNIMA CUANTÍA</t>
  </si>
  <si>
    <t>Contrato de prestación de servicios para desarrollar el convenio de cooperación interinstitucional No. 015 de 2015 Suscrito entre INFOTEP y CORALINA. Contrato No. 019 de Febrero de 2016</t>
  </si>
  <si>
    <t>Prestación de servicios profesionales para apoyo a la gestión para realizar actividades de apoyo al proceso administrativo y contable, asi como para la verificación, análisis, revisión, evaluación y seguimiento al proceso de cierre del año 2015 e inicio del año 2016, y asuntos relacionados con estrategias para sostenibilidad contable. Contrato No. 017 de Febrero de 2016</t>
  </si>
  <si>
    <t>45 DIAS</t>
  </si>
  <si>
    <t>01 MES</t>
  </si>
  <si>
    <t>Papelería, Utiles de Escritorio y Oficina</t>
  </si>
  <si>
    <t>Contrato de prestación de servicios para desarrollar el convenio de cooperación interinstitucional. Contrato No. 019 de Febrero de 2016</t>
  </si>
  <si>
    <t xml:space="preserve">02 MESES </t>
  </si>
  <si>
    <t xml:space="preserve">ADQUISICION DE AIRES ACONDICIONADOS </t>
  </si>
  <si>
    <t>Compra de equipo</t>
  </si>
  <si>
    <t>GANCHO CLIP PLASTIFICADO</t>
  </si>
  <si>
    <t xml:space="preserve">1MES </t>
  </si>
  <si>
    <t>TELEFONO ALAMBRICO</t>
  </si>
  <si>
    <t>Prestación de servicios de apoyo a la gestión para brindar capacitación en módulos del software de novasoft versión 7.0</t>
  </si>
  <si>
    <t>MARZO</t>
  </si>
  <si>
    <t>PRESTACION DE SERVICIOS PROFESIONALES COMO APOYO PARA LA COORDINACION Y ACOMPAÑAMIENTO EN LA IMPLEMENTACION DEL PROYECTO DE INVERSION SISTEMA INTEGRADO DE GESTION SIG EN EL INFOTEP. UNSPSC 80101604.</t>
  </si>
  <si>
    <t>INFOSIG</t>
  </si>
  <si>
    <t xml:space="preserve">SUMINISTRO DE DOTACIONES PARA LOS FUNCIONARIOS DE LA INFOTEP . </t>
  </si>
  <si>
    <t>DOTACION</t>
  </si>
  <si>
    <t xml:space="preserve"> MÍNIMA CUANTÍA</t>
  </si>
  <si>
    <t>SERVICIO OUTSOURCING (2 meses)</t>
  </si>
  <si>
    <t>ASESORIAS FORTALECIMIENTO INSTITUCIONAL- ASESORIAS  AL DIRECCIONAMIETO  ESTRATEGICO</t>
  </si>
  <si>
    <t>02 MESES</t>
  </si>
  <si>
    <t xml:space="preserve">ASESORIAS FORTALECIMIENTO INSTITUCIONAL- ASESORIAS  A PROCESOS  MISIONALES </t>
  </si>
  <si>
    <t>08 MESES</t>
  </si>
  <si>
    <t xml:space="preserve">PEGANTE </t>
  </si>
  <si>
    <t xml:space="preserve">MARCADOR </t>
  </si>
  <si>
    <t xml:space="preserve">CAJA CARTON C-720K PARA ARCHIVO L-200  S/M </t>
  </si>
  <si>
    <t>SOBRE MANILA</t>
  </si>
  <si>
    <t>BOLIGRAFO  COLOR NEGRO</t>
  </si>
  <si>
    <t>LAPICES</t>
  </si>
  <si>
    <t>BORRADORES</t>
  </si>
  <si>
    <t>CARPETAS PLASTIFICADAS ARCHIVO 4 ALETAS</t>
  </si>
  <si>
    <t>LIBRO DE CONTABILIDAD</t>
  </si>
  <si>
    <t>SHARPIE ( MARCADOR PUNTA DELGADA)</t>
  </si>
  <si>
    <t>DVD  y CD  X 100 UNIDADES CON SOBRE</t>
  </si>
  <si>
    <t>CLIP MARIPOSA GRANDE X CAJA</t>
  </si>
  <si>
    <t>CLIP DE COLORES PEQUEÑO X CAJA</t>
  </si>
  <si>
    <t>CARPETAS AZ BLANCA</t>
  </si>
  <si>
    <t>SACAGANCHO</t>
  </si>
  <si>
    <t>RESALTADORES X CAJA</t>
  </si>
  <si>
    <t xml:space="preserve">PAPEL  CARTULINA KIMBERLY </t>
  </si>
  <si>
    <t>MES</t>
  </si>
  <si>
    <t>ESCOBA</t>
  </si>
  <si>
    <t>DETERGENTE EN POLVO POR PACA DE 24</t>
  </si>
  <si>
    <t>CLORO X GALON</t>
  </si>
  <si>
    <t>ACIDO MURIATICO</t>
  </si>
  <si>
    <t>DESINFECTANTE GALON</t>
  </si>
  <si>
    <t>BOLSAS DE BASURA NEGRA X 10 UNIDADES</t>
  </si>
  <si>
    <t>BOLSAS DE BASURA CANASTILLA X 10 UNIDADES</t>
  </si>
  <si>
    <t>PAPEL  HIGIENICO INDUSTRIA</t>
  </si>
  <si>
    <t xml:space="preserve">JABON CREMA LAVAPLATOS </t>
  </si>
  <si>
    <t>TRAPERO</t>
  </si>
  <si>
    <t xml:space="preserve">JABON EN POLVO  </t>
  </si>
  <si>
    <t>AMBIENTADOR</t>
  </si>
  <si>
    <t>GUANTES</t>
  </si>
  <si>
    <t>RASTRILLO</t>
  </si>
  <si>
    <t>POLVO - AJAX EN TARRO</t>
  </si>
  <si>
    <t xml:space="preserve">CANECAS </t>
  </si>
  <si>
    <t>PULIDORA</t>
  </si>
  <si>
    <t>VISAGRAS EN ACERO INOXIDABLES</t>
  </si>
  <si>
    <t>W40</t>
  </si>
  <si>
    <t xml:space="preserve">PINTURA GRIS PLATA EN ACEITE </t>
  </si>
  <si>
    <t xml:space="preserve">PINTURA ANTICORROSIVO </t>
  </si>
  <si>
    <t xml:space="preserve">CEPILLO DE ACERO O GRATA </t>
  </si>
  <si>
    <t xml:space="preserve">AZUCAR </t>
  </si>
  <si>
    <t>CAFE MOLIDO</t>
  </si>
  <si>
    <t>VASOS DESECHABLES 8 OZ X PACA DE 25</t>
  </si>
  <si>
    <t>VASOS DESECHABLES X TINTO POX PACA DE 25</t>
  </si>
  <si>
    <t>80121700 Cód. 80121700 - Servicios de responsabilidad civil</t>
  </si>
  <si>
    <t>Prestación de servicios profesionales de un abogado  para, la  Revision Analisis  y Consolidacion de Base de Datos y Expedientes con sus  respectivos soportes de la Cartera Morosa del INFOTEP,  Y  la Gestion de Cobro de la  Cartera Morosa,  definiendo  un porcentaje  del 15%  sobre el  valor efectivamente Recuperado, Saneado  o Depurado  de la Cartera Morosa, como resultado de su Gestion.</t>
  </si>
  <si>
    <t>Prestaciòn de servicios de apoyo a la gestiòn del Centro de Recursos Tecnològicos en la biblioteca, para la organizaciòn, atenciòn y servicio de fotocopiado.</t>
  </si>
  <si>
    <t>NOVIEMBRE</t>
  </si>
  <si>
    <t>05 MESES</t>
  </si>
  <si>
    <t>86141700 Cód. 86141700 - Tecnología educativa</t>
  </si>
  <si>
    <t>Prestaciòn de servicios de apoyo a la gestiòn del Centro de Recursos Tecnologicos en la Biblioteca, para la organizaciòn, atenciòn y servicio de fotocopiado y apoyo a los estudiantes de articulaciòn.</t>
  </si>
  <si>
    <t xml:space="preserve">11 MESES </t>
  </si>
  <si>
    <t>Prestar los servicios de apoyo a la gestiòn documental y mensajerìa del Instituto Nacional de Formaciòn Tècnica Profesional INFOTEP.</t>
  </si>
  <si>
    <t xml:space="preserve">FEBRERO </t>
  </si>
  <si>
    <t>Prestaciòn de servicios de recurso humano de apoyo a la gestiòn para que desarrolle labores de aseo, mantenimiento, limpieza, cafeteria en las instalaciones y las zonas comunes del Instituto Nacional de Formaciòn</t>
  </si>
  <si>
    <t xml:space="preserve">SERVICIOS DE ASEO </t>
  </si>
  <si>
    <t>92101500 Cód. 92101500 - Servicios de policía</t>
  </si>
  <si>
    <t>Prestar el servicio de vigilancia y seguridad privada con armas para la protecciòn de los bienes muebles e inmuebles y enseres de propiedad del INFOTEP San Andrès 24 horas en forma continua e ininterrumpidad.</t>
  </si>
  <si>
    <t xml:space="preserve">SERVICIO DE VIGILANCIA </t>
  </si>
  <si>
    <t>86111600 Cód. 86111600 - Educación de adultos</t>
  </si>
  <si>
    <t>Prestaciòn de servicios para diseño y desarrollo de diplomado en pedagogia del turismo y tiempo libre</t>
  </si>
  <si>
    <t>HORAS CATEDRAS</t>
  </si>
  <si>
    <t>Prestaciòn de servicios profesionales de apoyo a la gestiòn para realizar actividades de apoyo al proceso administrativo y contable, asì como para la verificaciòn, anàlisis, revisiòn, evaluaciòn y seguimiento al proceso de cierre del año 2015 e inicio del año 2016, y asuntos relacionados con estrategias para la sostenibilidad contable.</t>
  </si>
  <si>
    <t>Prestaciòn de servicios para desarrollar el convenio de cooperaciòn interinstitucional Nº 015 de 2015 suscrito entre INFOTEP-CORALINA</t>
  </si>
  <si>
    <t>Prestaciòn de servicios profesionales de asesorìa jurìdica para asuntos de caràcter administrativos, procesos disciplinarios, laborales, contrataciòn estatal y judiciales del INFOTEP, actualizaciòn del manual de contrataciòn.</t>
  </si>
  <si>
    <t xml:space="preserve">ENERO </t>
  </si>
  <si>
    <t>82141500 Cód. 82141500 - Servicios de diseño artístico</t>
  </si>
  <si>
    <t>81111800 Cód. 81111800 - Administradores de sistemas</t>
  </si>
  <si>
    <t>50202300 Cód. 50202300 - Bebidas no alcohólicas</t>
  </si>
  <si>
    <t xml:space="preserve">Suministro de agua potable en botellons para los funcionarios y personal del INFOTEP  Y PRODUCTOS DE ASEO Y CAFETERIA </t>
  </si>
  <si>
    <t>09 MESES</t>
  </si>
  <si>
    <t>MATERIALES Y SUMINISTRO</t>
  </si>
  <si>
    <t>Prestación de servicios profesionales de asesoría jurídica para asuntos de carácter administrativos, procesos disciplinarios, laborales, contratación estatal y judiciales del INFOTEP, actualización del manual de contratación</t>
  </si>
  <si>
    <t>Prestación de servicios profesionales para  la Evaluacion  Ajuste  e Implementacion    del  plan de capacitación institucional 2016 para el INFOTEP</t>
  </si>
  <si>
    <t>80131500 Cód. 80131500 - Arrendamiento o alquiler de propiedades o edificios</t>
  </si>
  <si>
    <t>Arrendamiento del espacio fìsico para la ubicación de la sede del INFOTEP en la Isla de Providencia</t>
  </si>
  <si>
    <t xml:space="preserve">ARRENDAMIENTO </t>
  </si>
  <si>
    <t xml:space="preserve">SERVICIOS PROFESIONALES DE PSICOLOGA - PARA APOYO A LA OFICINA DE BIENESTAR - </t>
  </si>
  <si>
    <t>Prestación servicios de apoyo a gestión documental y mensajería</t>
  </si>
  <si>
    <t>Código UNSPSC 78111502 Producto : Viajes en aviones comerciales</t>
  </si>
  <si>
    <t>Prestación servicios profesionales para la constitución de una garantía de las reservas de tiquetes nacionales e internacionales o allotment y logística para el desarrollo de las actividades que se generen en el INFOTEP. SMC 001 de 2016 - Cto No. 025-2016 - Estancia corta en institución educativa internacional.</t>
  </si>
  <si>
    <t>06 MESES</t>
  </si>
  <si>
    <t xml:space="preserve">INTERNACIONALIZACION / C. LENGUAS </t>
  </si>
  <si>
    <t xml:space="preserve">Estancia corta en institución educativa internacional. </t>
  </si>
  <si>
    <t>04 MESES</t>
  </si>
  <si>
    <t>PROYECTO INTERNACIONALIZACION</t>
  </si>
  <si>
    <t>Socialización y entrega de informes a la comunidad educativa</t>
  </si>
  <si>
    <t xml:space="preserve">Participación del INFOTEP en Alianzas y Redes estratégicas-  según convocatorias </t>
  </si>
  <si>
    <t>Contratar Servicios  Profesionales  para realizar la  Capacitacion  en el área de la internacionalización de la investigación</t>
  </si>
  <si>
    <t>Contratar los servicios profesionales con el fin de  Ofertar y ejecutar cursos internacionales o intercambios culturales</t>
  </si>
  <si>
    <t>Contratar   servicios de  personal de apoyo, dotación y logistica para el desarrollo del proyecto.</t>
  </si>
  <si>
    <t>Contratar  Servicios de Mantenimiento anual de equipos para uso directo del proyecto  y Mantenimiento anual de laboratorios para uso directo del proyecto</t>
  </si>
  <si>
    <t>Contratacion   Adquisición Anual de Uniformes a Estudiantes Articulados</t>
  </si>
  <si>
    <t>02 MESS</t>
  </si>
  <si>
    <t>Prestación de servicios profesionales como psicóloga para la orientaciòn individual y grupal a los estudiantes de las instituciones de educaciòn media articulados con el INFOTEP y para el apoyo en las intervenciones y actividades que se diseñen de manera institucional para el logro de los objetivos de las metas del proceso de bienestar universitario. Contrato No. 016 de Febrero de 2016</t>
  </si>
  <si>
    <t>Contratar  Prestacion de Servicios  profesionales para  Desarrollar programas de orientación vocacional a estudiantes de 9° 10° y 11° de las IEM en alianza</t>
  </si>
  <si>
    <t>Contratar Servicios  Tecnicos para   Diseñar e imprimir material publicitario de apoyo.</t>
  </si>
  <si>
    <t>Contratar docentes cátedra y desarrollar módulos de formación - 2do semestre</t>
  </si>
  <si>
    <t>Contratacion de Servicios de Transporte Aereo  y Viaticos    para  trasladar docentes a Providencia para desarrollo de los módulos de formación</t>
  </si>
  <si>
    <t>Contratacion de Servicios de Apoyo a la gestion con el  fin de Implementar actividades académicas extracurriculares, salidas de campo y seminarios complementarios a la formación</t>
  </si>
  <si>
    <t xml:space="preserve">NACION /PROPIOS </t>
  </si>
  <si>
    <t xml:space="preserve">COMPRA DE EQUIPOS DE TECNOLOGIA </t>
  </si>
  <si>
    <t>02 MES</t>
  </si>
  <si>
    <t>Contratacion   para la   Adquisición de licencias y software de equipos de gestión y comunicación de data center</t>
  </si>
  <si>
    <t>Contratacion de  Suministro   -  Adquirir material bibliográfico</t>
  </si>
  <si>
    <t>PROYECTO DE INVERSION</t>
  </si>
  <si>
    <t xml:space="preserve">Contratacion  de  obra  y/ Diseño   para la construccion  yo/  Gestionamiento de infraestructura  y Gestionamiento de espacios de inclusion  y para  el  adecuado el ingreso de personas en condicion de discapacidad  (DISEÑOS) </t>
  </si>
  <si>
    <t xml:space="preserve">INCLUSION </t>
  </si>
  <si>
    <t xml:space="preserve">NACION / PROPIOS </t>
  </si>
  <si>
    <t>Contratar Servicios Profesionales de Apoyo en Acompañamiento de personal de la salud para la senbilizacion e informacion sobre el manejo de la personas en esta condicion</t>
  </si>
  <si>
    <t>Contratar servicios profesionales de apoyo para Promover estrategias de comunicación</t>
  </si>
  <si>
    <t>Jornadas de salud</t>
  </si>
  <si>
    <t>024 MESES</t>
  </si>
  <si>
    <t>Contratar servicios para ofrecer desarrollo profesoral a los docentes de lenguas</t>
  </si>
  <si>
    <t>Contratar   servicios de apoyo  para  Promover el  Intercambio Estudiantil</t>
  </si>
  <si>
    <t>Contratar la Participación en actividades académicas en lenguas</t>
  </si>
  <si>
    <t>Contratacion de servicios profesionales-  Contratar Docentes para la implementación de los Programas en lenguas</t>
  </si>
  <si>
    <t>Prestacion de Servicios  en la Realizacion de talleres de capacitación-  y/o asistencia  a Talleres de Capacitacion conforme  el  Plan de Capacitación para la comunidad educativa en temas propios para la implementación del SIG</t>
  </si>
  <si>
    <t xml:space="preserve">CALIDAD </t>
  </si>
  <si>
    <t>Contratacion de suministro y/o eleboracion de Material Publicitario para la implementación del proyecto</t>
  </si>
  <si>
    <t>11  MESES</t>
  </si>
  <si>
    <t>Contratar Servicios o realizar  gestiones  para   la certificacion de la norma NTCGP 1000</t>
  </si>
  <si>
    <t>Contratacion de Servicios Profesionales para Gestionar auditorías externas para la norma NTCGP 1000</t>
  </si>
  <si>
    <t>Contratar Servicios  Tecnicos de Apoyo  para Actualizar el aplicativo de manejo documental del SIG</t>
  </si>
  <si>
    <t>Contrato de prestación de servicios profesionales como comunicador social enmarcado en los parámetros del proyecto inversión SIG. Contrato No. 029 de Febrero de 2016.</t>
  </si>
  <si>
    <t>Contratar Prestacion de Servicios  para la  Realizacion de  Preauditoria  requerida  para presentarnos para la solicitud de Certificacion NTCGP 1000-2009</t>
  </si>
  <si>
    <t xml:space="preserve">SEGUROS </t>
  </si>
  <si>
    <t xml:space="preserve">Contratacion de Seguros Generales   y de manejo </t>
  </si>
  <si>
    <t>Seguros</t>
  </si>
  <si>
    <t>Contratacion de Servicios   de  Capacitación, Bienestar Social y Estímulos</t>
  </si>
  <si>
    <t>Capacitación, Bienestar Social y Estímulos</t>
  </si>
  <si>
    <t xml:space="preserve"> MEJORAMIENTO Y DOTACIÓN DE LA INFRAESTRUCTURA FÍSICA DEL INFOTEP DE SAN ANDRÉS.</t>
  </si>
  <si>
    <t>INVITACION PUBLICA</t>
  </si>
  <si>
    <r>
      <t>PRESTAR LOS SERVICIOS PROFESIONALES PARA EL DESARROLLO DE LAS GESTIONES Y REVISIONES JURÍDICAS RELACIONADAS CON LAS ETAPAS PRECONTRACTUAL, CONTRACTUAL Y POST CONTRACTUAL DE LOS TRÁMITES A CARGO DEL INFOTEP, EN MATERIA DE CONTRATOS Y CONVENIOS.</t>
    </r>
    <r>
      <rPr>
        <sz val="10"/>
        <color indexed="8"/>
        <rFont val="Bookman Old Style"/>
        <family val="1"/>
      </rPr>
      <t xml:space="preserve"> CODIFICACIÒN UNSPSC 80121609.</t>
    </r>
  </si>
  <si>
    <r>
      <t>PRESTAR LOS SERVICIOS PROFESIONALES PARA EL DESARROLLO DE LAS GESTIONES Y REVISIONES JURÍDICAS RELACIONADAS CON LAS ETAPAS PRECONTRACTUAL, CONTRACTUAL Y POST CONTRACTUAL DE LOS TRÁMITES A CARGO DEL INFOTEP, EN MATERIA DE CONTRATOS Y CONVENIOS.</t>
    </r>
    <r>
      <rPr>
        <sz val="10"/>
        <color indexed="8"/>
        <rFont val="Bookman Old Style"/>
        <family val="1"/>
      </rPr>
      <t xml:space="preserve"> CODIFICACIÒN UNSPSC 80121609</t>
    </r>
  </si>
  <si>
    <r>
      <t xml:space="preserve">Prestación servicios en el apoyo al mantenimiento preventivo y correctivo para los equipos tecnológicos del  INFOTEP  </t>
    </r>
    <r>
      <rPr>
        <b/>
        <sz val="11"/>
        <color indexed="8"/>
        <rFont val="Arial"/>
        <family val="2"/>
      </rPr>
      <t>-Contratar personal para la implementación y sostenibilidad del proyecto</t>
    </r>
    <r>
      <rPr>
        <sz val="11"/>
        <color indexed="8"/>
        <rFont val="Arial"/>
        <family val="2"/>
      </rPr>
      <t>. Contrato No. 008 de 2016</t>
    </r>
  </si>
  <si>
    <r>
      <t xml:space="preserve">Prestación de servicios para la implementación y sostenibilidad del proyecto de tecnología, red de datos de INFOTEP y como apoyo a gestión para asistir, brindar y dar soporte técnico en el área de sistemas del INFOTEP </t>
    </r>
    <r>
      <rPr>
        <b/>
        <sz val="11"/>
        <color theme="1"/>
        <rFont val="Arial"/>
        <family val="2"/>
      </rPr>
      <t>- Contratar personal para la implementación y sostenibilidad del proyecto</t>
    </r>
    <r>
      <rPr>
        <sz val="11"/>
        <color theme="1"/>
        <rFont val="Arial"/>
        <family val="2"/>
      </rPr>
      <t>. Contrato No. 021 de Febrero de 2011</t>
    </r>
  </si>
  <si>
    <r>
      <t>Prestación servicios técnicos de apoyo a la gestión como monitor de las salas de sistemas del INFOTEP-</t>
    </r>
    <r>
      <rPr>
        <b/>
        <sz val="11"/>
        <color indexed="8"/>
        <rFont val="Arial"/>
        <family val="2"/>
      </rPr>
      <t>Contratar personal para la implementación y sostenibilidad del proyecto</t>
    </r>
  </si>
  <si>
    <r>
      <t xml:space="preserve">Prestación de servicios profesionales para la coordinaciòn regional del programa nacional de articulaciòn de la educaciòn superior con la educaciòn media - </t>
    </r>
    <r>
      <rPr>
        <b/>
        <sz val="11"/>
        <rFont val="Arial"/>
        <family val="2"/>
      </rPr>
      <t>Contratar personal para la Coordinación y administración general del proyecto</t>
    </r>
    <r>
      <rPr>
        <sz val="11"/>
        <rFont val="Arial"/>
        <family val="2"/>
      </rPr>
      <t>.Contrato No. 015 de Febrero de 2016.</t>
    </r>
  </si>
  <si>
    <r>
      <t xml:space="preserve">Prestar servicios técnicos como apoyo a la coordinación en marco del proyecto de articulación con la educación media del INFOTEP San Andrés - </t>
    </r>
    <r>
      <rPr>
        <b/>
        <sz val="11"/>
        <rFont val="Arial"/>
        <family val="2"/>
      </rPr>
      <t>Contratar personal para la Coordinación y administración general del proyecto</t>
    </r>
    <r>
      <rPr>
        <sz val="11"/>
        <rFont val="Arial"/>
        <family val="2"/>
      </rPr>
      <t>. Contrato No. 023 de Febrero de 2016.</t>
    </r>
  </si>
  <si>
    <r>
      <t xml:space="preserve">Prestar servicios técnicos como apoyo a la coordinación en el marco del proyecto de articulación con la educación media del INFOTEP Providencia - </t>
    </r>
    <r>
      <rPr>
        <b/>
        <sz val="11"/>
        <rFont val="Arial"/>
        <family val="2"/>
      </rPr>
      <t>Contratar personal para la Coordinación y administración general del proyecto</t>
    </r>
    <r>
      <rPr>
        <sz val="11"/>
        <rFont val="Arial"/>
        <family val="2"/>
      </rPr>
      <t>. Contrato No. 028 de Febrero de 2016</t>
    </r>
  </si>
  <si>
    <r>
      <t>Prestación de servicio de apoyo a la gestión para el manejo, cargue actualización y mejoras de la página web de la institución -</t>
    </r>
    <r>
      <rPr>
        <b/>
        <sz val="11"/>
        <rFont val="Arial"/>
        <family val="2"/>
      </rPr>
      <t xml:space="preserve"> Hosting, manejo y mejoras de la página web de la institució</t>
    </r>
    <r>
      <rPr>
        <sz val="11"/>
        <rFont val="Arial"/>
        <family val="2"/>
      </rPr>
      <t>n. Contrato No. 024 de Febrero de 2016</t>
    </r>
  </si>
  <si>
    <r>
      <t xml:space="preserve">Prestaciòn de servicios de apoyo a la gestiòn social y universitaria para fortalecer el programa de deporte y actividad fìsica, en calidad de monitor - </t>
    </r>
    <r>
      <rPr>
        <b/>
        <sz val="11"/>
        <rFont val="Arial"/>
        <family val="2"/>
      </rPr>
      <t>Replantear los programas culturales, lúdicos y deportivos</t>
    </r>
    <r>
      <rPr>
        <sz val="11"/>
        <rFont val="Arial"/>
        <family val="2"/>
      </rPr>
      <t>. Contrato No. 018 de Febrero</t>
    </r>
  </si>
  <si>
    <r>
      <t>Prestación de servicios de apoyo a la oficina de bienestar social y universitario y salud ocupacional</t>
    </r>
    <r>
      <rPr>
        <b/>
        <sz val="11"/>
        <rFont val="Arial"/>
        <family val="2"/>
      </rPr>
      <t xml:space="preserve"> - Jornadas de salud.</t>
    </r>
    <r>
      <rPr>
        <sz val="11"/>
        <rFont val="Arial"/>
        <family val="2"/>
      </rPr>
      <t xml:space="preserve"> Contrato No. 022 de Febrero de 2016</t>
    </r>
  </si>
  <si>
    <r>
      <t xml:space="preserve">Prestación servicios profesionales para la asesoría para el fortalecimientos del Departamento de lenguas del INFOTEP y apoyo al proyecto de internacionalización </t>
    </r>
    <r>
      <rPr>
        <b/>
        <sz val="11"/>
        <rFont val="Arial"/>
        <family val="2"/>
      </rPr>
      <t>- Coordinar proyecto</t>
    </r>
    <r>
      <rPr>
        <sz val="11"/>
        <rFont val="Arial"/>
        <family val="2"/>
      </rPr>
      <t>. Contrato No. 007 de enero de 2016</t>
    </r>
  </si>
  <si>
    <r>
      <t xml:space="preserve">Prestación de servicios profesionales para dictar módulos de creole para el centro de lenguas del Instituto Nacional de Formación Técnica Profesional de San Andrés -  INFOTEP - </t>
    </r>
    <r>
      <rPr>
        <b/>
        <sz val="11"/>
        <rFont val="Arial"/>
        <family val="2"/>
      </rPr>
      <t>Contratar Docentes para la implementación de los Programas en lenguas</t>
    </r>
    <r>
      <rPr>
        <sz val="11"/>
        <rFont val="Arial"/>
        <family val="2"/>
      </rPr>
      <t>. Contrato No. 026 de febrero de 2016</t>
    </r>
  </si>
  <si>
    <r>
      <t xml:space="preserve">Prestación de servicios profesionales para dictar cursos de inglés standard para el Instituto Nacional de Formación Técnica Profesional de San Andrés -  INFOTEP - </t>
    </r>
    <r>
      <rPr>
        <b/>
        <sz val="11"/>
        <rFont val="Arial"/>
        <family val="2"/>
      </rPr>
      <t>Contratar Docentes para la implementación de los Programas en lenguas</t>
    </r>
    <r>
      <rPr>
        <sz val="11"/>
        <rFont val="Arial"/>
        <family val="2"/>
      </rPr>
      <t>. Contrato No. 027 de febrero de 2016</t>
    </r>
  </si>
  <si>
    <r>
      <t>CONTRATO PARA</t>
    </r>
    <r>
      <rPr>
        <sz val="10"/>
        <color indexed="63"/>
        <rFont val="Bookman Old Style"/>
        <family val="1"/>
      </rPr>
      <t> </t>
    </r>
    <r>
      <rPr>
        <sz val="10"/>
        <color indexed="8"/>
        <rFont val="Bookman Old Style"/>
        <family val="1"/>
      </rPr>
      <t>ADQUIRIR  PÓLIZA DE SEGURO ESTUDIANTIL  PARA  LOS ALUMNOS DEL INSTITUTO NACIONAL DE FORMACIÓN TÉCNICA PROFESIONAL INFOTEP DE ACUERDO A LAS ESPECIFICACIONES TÉCNICAS EXIGIDAS.</t>
    </r>
  </si>
  <si>
    <r>
      <t xml:space="preserve">Servicio de mantenimiento preventivo y correctivo del sistema de aires acondicionados de sus sedes, incluyendo los repuestos que sean necesarios para su adecuado funcionamiento ubicados en las instalaciones del INFOTEP. - </t>
    </r>
    <r>
      <rPr>
        <b/>
        <sz val="11"/>
        <color theme="1"/>
        <rFont val="Arial"/>
        <family val="2"/>
      </rPr>
      <t>Mantenimiento preventivo y correctivo de laboratorios de sistemas</t>
    </r>
    <r>
      <rPr>
        <sz val="11"/>
        <color theme="1"/>
        <rFont val="Arial"/>
        <family val="2"/>
      </rPr>
      <t>. Comunicación de Aceptación No. 030-2016</t>
    </r>
  </si>
  <si>
    <t>02 MESES Y 15 DÍAS</t>
  </si>
  <si>
    <t>CONCURSO DE MÉRITOS</t>
  </si>
  <si>
    <t>Interventoría Técnica, Administrativa, Legal, Financiera y Ambiental del contrato que se derive del proceso de licitación pública cuyo objeto es: Realizar por el Sistema de Precios Unitarios Fijos sin Fórmula de Reajuste Las Obras de Mantenimiento, Adecuaciones, Mejoramiento y Dotación de la Infraestructura Física de la Sede del Instituto Nacional de Formación Técnica Profesional de San Andrés Isla</t>
  </si>
  <si>
    <t>Mantenimiento, Adecuaciones, Mejoramiento y Dotación de la Infraestructura Física del Instituto Nacional de Formación Técnica Profesional de San Andrés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</si>
</sst>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\ * #,##0.00_);_(&quot;$&quot;\ * \(#,##0.00\);_(&quot;$&quot;\ 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#,##0;[Red]#,##0"/>
    <numFmt numFmtId="167" formatCode="_(* #,##0_);_(* \(#,##0\);_(* &quot;-&quot;??_);_(@_)"/>
    <numFmt numFmtId="168" formatCode="_(&quot;$&quot;\ * #,##0_);_(&quot;$&quot;\ * \(#,##0\);_(&quot;$&quot;\ * &quot;-&quot;??_);_(@_)"/>
    <numFmt numFmtId="169" formatCode="&quot;$&quot;\ #,##0.00"/>
    <numFmt numFmtId="170" formatCode="#,##0.00_ ;\-#,##0.00\ "/>
    <numFmt numFmtId="171" formatCode="yyyy\-mm\-dd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20"/>
      <color theme="1"/>
      <name val="Arial"/>
      <family val="2"/>
    </font>
    <font>
      <b/>
      <sz val="11"/>
      <name val="Arial"/>
      <family val="2"/>
    </font>
    <font>
      <sz val="10"/>
      <color theme="1"/>
      <name val="Bookman Old Style"/>
      <family val="1"/>
    </font>
    <font>
      <sz val="10"/>
      <color theme="1"/>
      <name val="Calibri"/>
      <family val="2"/>
      <scheme val="minor"/>
    </font>
    <font>
      <sz val="10"/>
      <color indexed="8"/>
      <name val="Bookman Old Style"/>
      <family val="1"/>
    </font>
    <font>
      <sz val="10"/>
      <color rgb="FF000000"/>
      <name val="Bookman Old Style"/>
      <family val="1"/>
    </font>
    <font>
      <sz val="11"/>
      <color theme="1"/>
      <name val="Bookman Old Style"/>
      <family val="1"/>
    </font>
    <font>
      <sz val="11"/>
      <color rgb="FF3D3D3D"/>
      <name val="Arial"/>
      <family val="2"/>
    </font>
    <font>
      <b/>
      <sz val="10"/>
      <color theme="1"/>
      <name val="Bookman Old Style"/>
      <family val="1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color indexed="63"/>
      <name val="Bookman Old Style"/>
      <family val="1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10"/>
      <name val="Tahoma"/>
      <family val="2"/>
    </font>
    <font>
      <b/>
      <sz val="12"/>
      <color indexed="14"/>
      <name val="Tahoma"/>
      <family val="2"/>
    </font>
    <font>
      <b/>
      <sz val="12"/>
      <color indexed="32"/>
      <name val="Tahoma"/>
      <family val="2"/>
    </font>
    <font>
      <b/>
      <sz val="12"/>
      <color indexed="3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1" fillId="0" borderId="0"/>
    <xf numFmtId="0" fontId="24" fillId="0" borderId="0"/>
  </cellStyleXfs>
  <cellXfs count="97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quotePrefix="1" applyFont="1" applyFill="1" applyBorder="1" applyAlignment="1">
      <alignment vertical="center" wrapText="1"/>
    </xf>
    <xf numFmtId="0" fontId="7" fillId="0" borderId="14" xfId="4" quotePrefix="1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justify" vertical="center" wrapText="1"/>
    </xf>
    <xf numFmtId="168" fontId="5" fillId="0" borderId="14" xfId="0" applyNumberFormat="1" applyFont="1" applyFill="1" applyBorder="1" applyAlignment="1">
      <alignment horizontal="right" vertical="center" wrapText="1"/>
    </xf>
    <xf numFmtId="168" fontId="8" fillId="0" borderId="14" xfId="0" applyNumberFormat="1" applyFont="1" applyFill="1" applyBorder="1" applyAlignment="1">
      <alignment horizontal="right" vertical="center" wrapText="1"/>
    </xf>
    <xf numFmtId="164" fontId="5" fillId="0" borderId="0" xfId="2" applyFont="1" applyFill="1" applyBorder="1" applyAlignment="1">
      <alignment horizontal="center" vertical="center" wrapText="1"/>
    </xf>
    <xf numFmtId="168" fontId="5" fillId="0" borderId="14" xfId="0" applyNumberFormat="1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 wrapText="1"/>
    </xf>
    <xf numFmtId="14" fontId="5" fillId="0" borderId="21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9" fillId="0" borderId="22" xfId="3" applyFont="1" applyFill="1" applyBorder="1" applyAlignment="1">
      <alignment horizontal="center" vertical="center" wrapText="1"/>
    </xf>
    <xf numFmtId="0" fontId="9" fillId="0" borderId="23" xfId="3" applyFont="1" applyFill="1" applyBorder="1" applyAlignment="1">
      <alignment vertical="center" wrapText="1"/>
    </xf>
    <xf numFmtId="0" fontId="9" fillId="0" borderId="23" xfId="3" applyFont="1" applyFill="1" applyBorder="1" applyAlignment="1">
      <alignment horizontal="center" vertical="center" wrapText="1"/>
    </xf>
    <xf numFmtId="166" fontId="9" fillId="0" borderId="23" xfId="3" applyNumberFormat="1" applyFont="1" applyFill="1" applyBorder="1" applyAlignment="1">
      <alignment horizontal="center" vertical="center" wrapText="1"/>
    </xf>
    <xf numFmtId="0" fontId="9" fillId="0" borderId="24" xfId="3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4" fontId="5" fillId="0" borderId="25" xfId="1" applyNumberFormat="1" applyFont="1" applyFill="1" applyBorder="1" applyAlignment="1">
      <alignment horizontal="right" vertical="center" wrapText="1"/>
    </xf>
    <xf numFmtId="169" fontId="4" fillId="0" borderId="0" xfId="0" applyNumberFormat="1" applyFont="1" applyFill="1" applyBorder="1" applyAlignment="1">
      <alignment vertical="center" wrapText="1"/>
    </xf>
    <xf numFmtId="0" fontId="4" fillId="0" borderId="25" xfId="0" applyFont="1" applyFill="1" applyBorder="1" applyAlignment="1">
      <alignment horizontal="left" vertical="center" wrapText="1"/>
    </xf>
    <xf numFmtId="166" fontId="4" fillId="0" borderId="25" xfId="5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0" fillId="0" borderId="26" xfId="0" applyFill="1" applyBorder="1" applyAlignment="1" applyProtection="1">
      <alignment vertical="center"/>
      <protection locked="0"/>
    </xf>
    <xf numFmtId="0" fontId="15" fillId="0" borderId="13" xfId="0" applyFont="1" applyFill="1" applyBorder="1" applyAlignment="1">
      <alignment horizontal="center" vertical="center" wrapText="1"/>
    </xf>
    <xf numFmtId="171" fontId="16" fillId="0" borderId="25" xfId="0" applyNumberFormat="1" applyFont="1" applyFill="1" applyBorder="1" applyAlignment="1">
      <alignment horizontal="center" wrapText="1"/>
    </xf>
    <xf numFmtId="0" fontId="17" fillId="0" borderId="13" xfId="3" applyFont="1" applyFill="1" applyBorder="1" applyAlignment="1">
      <alignment horizontal="center" vertical="center" wrapText="1"/>
    </xf>
    <xf numFmtId="0" fontId="17" fillId="0" borderId="25" xfId="3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17" fillId="0" borderId="26" xfId="3" applyFont="1" applyFill="1" applyBorder="1" applyAlignment="1">
      <alignment horizontal="center" vertical="center" wrapText="1"/>
    </xf>
    <xf numFmtId="166" fontId="4" fillId="0" borderId="0" xfId="5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17" fillId="0" borderId="25" xfId="6" quotePrefix="1" applyFont="1" applyFill="1" applyBorder="1" applyAlignment="1" applyProtection="1">
      <alignment vertical="center" wrapText="1"/>
      <protection locked="0"/>
    </xf>
    <xf numFmtId="0" fontId="9" fillId="0" borderId="25" xfId="6" quotePrefix="1" applyFont="1" applyFill="1" applyBorder="1" applyAlignment="1" applyProtection="1">
      <alignment vertical="center" wrapText="1"/>
      <protection locked="0"/>
    </xf>
    <xf numFmtId="0" fontId="5" fillId="0" borderId="3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167" fontId="4" fillId="0" borderId="0" xfId="1" applyNumberFormat="1" applyFont="1" applyFill="1" applyBorder="1" applyAlignment="1">
      <alignment vertical="center" wrapText="1"/>
    </xf>
    <xf numFmtId="167" fontId="4" fillId="0" borderId="0" xfId="1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left" wrapText="1"/>
    </xf>
    <xf numFmtId="4" fontId="5" fillId="0" borderId="25" xfId="1" applyNumberFormat="1" applyFont="1" applyFill="1" applyBorder="1" applyAlignment="1">
      <alignment horizontal="center" vertical="center" wrapText="1"/>
    </xf>
    <xf numFmtId="4" fontId="5" fillId="0" borderId="25" xfId="1" applyNumberFormat="1" applyFont="1" applyFill="1" applyBorder="1" applyAlignment="1">
      <alignment vertical="center" wrapText="1"/>
    </xf>
    <xf numFmtId="0" fontId="10" fillId="0" borderId="25" xfId="0" applyFont="1" applyFill="1" applyBorder="1" applyAlignment="1">
      <alignment horizontal="justify" vertical="center"/>
    </xf>
    <xf numFmtId="0" fontId="11" fillId="0" borderId="25" xfId="0" applyFont="1" applyFill="1" applyBorder="1" applyAlignment="1">
      <alignment horizontal="center" vertical="center" wrapText="1"/>
    </xf>
    <xf numFmtId="170" fontId="4" fillId="0" borderId="25" xfId="0" applyNumberFormat="1" applyFont="1" applyFill="1" applyBorder="1" applyAlignment="1">
      <alignment vertical="center" wrapText="1"/>
    </xf>
    <xf numFmtId="0" fontId="0" fillId="0" borderId="27" xfId="0" applyFill="1" applyBorder="1" applyAlignment="1" applyProtection="1">
      <alignment vertical="center"/>
      <protection locked="0"/>
    </xf>
    <xf numFmtId="170" fontId="4" fillId="0" borderId="0" xfId="0" applyNumberFormat="1" applyFont="1" applyFill="1" applyBorder="1" applyAlignment="1">
      <alignment vertical="center" wrapText="1"/>
    </xf>
    <xf numFmtId="0" fontId="0" fillId="0" borderId="25" xfId="0" applyFill="1" applyBorder="1" applyAlignment="1" applyProtection="1">
      <alignment vertical="center"/>
      <protection locked="0"/>
    </xf>
    <xf numFmtId="0" fontId="0" fillId="0" borderId="28" xfId="0" applyFill="1" applyBorder="1" applyAlignment="1" applyProtection="1">
      <alignment vertical="center"/>
      <protection locked="0"/>
    </xf>
    <xf numFmtId="14" fontId="10" fillId="0" borderId="25" xfId="0" applyNumberFormat="1" applyFont="1" applyFill="1" applyBorder="1" applyAlignment="1">
      <alignment horizontal="justify" wrapText="1"/>
    </xf>
    <xf numFmtId="0" fontId="0" fillId="0" borderId="4" xfId="0" applyFill="1" applyBorder="1" applyAlignment="1" applyProtection="1">
      <alignment vertical="center"/>
      <protection locked="0"/>
    </xf>
    <xf numFmtId="0" fontId="10" fillId="0" borderId="0" xfId="0" applyFont="1" applyFill="1" applyAlignment="1">
      <alignment horizontal="left" wrapText="1"/>
    </xf>
    <xf numFmtId="0" fontId="10" fillId="0" borderId="29" xfId="0" applyFont="1" applyFill="1" applyBorder="1" applyAlignment="1">
      <alignment horizontal="justify" vertical="center" wrapText="1"/>
    </xf>
    <xf numFmtId="0" fontId="13" fillId="0" borderId="25" xfId="0" applyFont="1" applyFill="1" applyBorder="1" applyAlignment="1">
      <alignment horizontal="justify" vertical="center"/>
    </xf>
    <xf numFmtId="0" fontId="10" fillId="0" borderId="30" xfId="0" applyFont="1" applyFill="1" applyBorder="1" applyAlignment="1">
      <alignment horizontal="left" wrapText="1"/>
    </xf>
    <xf numFmtId="0" fontId="10" fillId="0" borderId="25" xfId="0" applyFont="1" applyFill="1" applyBorder="1" applyAlignment="1">
      <alignment wrapText="1"/>
    </xf>
    <xf numFmtId="4" fontId="10" fillId="0" borderId="31" xfId="0" applyNumberFormat="1" applyFont="1" applyFill="1" applyBorder="1" applyAlignment="1">
      <alignment horizontal="center" wrapText="1"/>
    </xf>
    <xf numFmtId="0" fontId="14" fillId="0" borderId="25" xfId="0" applyFont="1" applyFill="1" applyBorder="1" applyAlignment="1">
      <alignment horizontal="left" wrapText="1"/>
    </xf>
    <xf numFmtId="0" fontId="0" fillId="0" borderId="13" xfId="0" applyFill="1" applyBorder="1" applyAlignment="1" applyProtection="1">
      <alignment vertical="center"/>
      <protection locked="0"/>
    </xf>
    <xf numFmtId="4" fontId="16" fillId="0" borderId="31" xfId="0" applyNumberFormat="1" applyFont="1" applyFill="1" applyBorder="1" applyAlignment="1">
      <alignment horizontal="center"/>
    </xf>
    <xf numFmtId="4" fontId="16" fillId="0" borderId="31" xfId="0" applyNumberFormat="1" applyFont="1" applyFill="1" applyBorder="1" applyAlignment="1">
      <alignment horizontal="center" wrapText="1"/>
    </xf>
    <xf numFmtId="4" fontId="20" fillId="0" borderId="31" xfId="0" applyNumberFormat="1" applyFont="1" applyFill="1" applyBorder="1" applyAlignment="1">
      <alignment horizontal="center" wrapText="1"/>
    </xf>
    <xf numFmtId="44" fontId="22" fillId="0" borderId="25" xfId="0" applyNumberFormat="1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left" wrapText="1"/>
    </xf>
    <xf numFmtId="167" fontId="4" fillId="0" borderId="0" xfId="1" applyNumberFormat="1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7" fontId="4" fillId="0" borderId="12" xfId="1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7" fontId="4" fillId="0" borderId="16" xfId="1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67" fontId="4" fillId="0" borderId="19" xfId="1" applyNumberFormat="1" applyFont="1" applyFill="1" applyBorder="1" applyAlignment="1">
      <alignment horizontal="center" vertical="center" wrapText="1"/>
    </xf>
  </cellXfs>
  <cellStyles count="8">
    <cellStyle name="Énfasis1" xfId="3" builtinId="29"/>
    <cellStyle name="Hipervínculo" xfId="4" builtinId="8"/>
    <cellStyle name="Millares" xfId="1" builtinId="3"/>
    <cellStyle name="Millares 2" xfId="5"/>
    <cellStyle name="Moneda" xfId="2" builtinId="4"/>
    <cellStyle name="Normal" xfId="0" builtinId="0"/>
    <cellStyle name="Normal 10 3" xfId="6"/>
    <cellStyle name="Normal 4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ON\Documents\INFOTEP%20-%20PLANEACION%202016\PLAN%20DE%20COMPRAS\PLAN%20DE%20COMPRAS%20%20A&#209;O%2020116%20AJUSTADO%20ANMEVI%20ENVIADO%20RECTO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COMPRAS AÑO 2016"/>
      <sheetName val="PRESU DESAGREGADO 2016"/>
      <sheetName val="Hoja2"/>
      <sheetName val="INFRAESTRUCTURA SAI"/>
    </sheetNames>
    <sheetDataSet>
      <sheetData sheetId="0"/>
      <sheetData sheetId="1">
        <row r="53">
          <cell r="C53">
            <v>3995734</v>
          </cell>
        </row>
        <row r="60">
          <cell r="D60">
            <v>27956613</v>
          </cell>
        </row>
        <row r="61">
          <cell r="C61">
            <v>39969840</v>
          </cell>
        </row>
      </sheetData>
      <sheetData sheetId="2">
        <row r="18">
          <cell r="K18">
            <v>193047400</v>
          </cell>
        </row>
        <row r="20">
          <cell r="K20">
            <v>19304740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www.infotepsai.edu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465"/>
  <sheetViews>
    <sheetView tabSelected="1" topLeftCell="B18" zoomScale="90" zoomScaleNormal="90" workbookViewId="0">
      <pane ySplit="2" topLeftCell="A20" activePane="bottomLeft" state="frozen"/>
      <selection activeCell="A18" sqref="A18"/>
      <selection pane="bottomLeft" activeCell="D237" sqref="D237"/>
    </sheetView>
  </sheetViews>
  <sheetFormatPr baseColWidth="10" defaultColWidth="10.85546875" defaultRowHeight="15" x14ac:dyDescent="0.25"/>
  <cols>
    <col min="1" max="1" width="4" style="1" customWidth="1"/>
    <col min="2" max="2" width="29.140625" style="52" customWidth="1"/>
    <col min="3" max="3" width="62.85546875" style="1" customWidth="1"/>
    <col min="4" max="4" width="24.42578125" style="53" customWidth="1"/>
    <col min="5" max="5" width="22.85546875" style="52" customWidth="1"/>
    <col min="6" max="6" width="29.28515625" style="52" customWidth="1"/>
    <col min="7" max="7" width="29.85546875" style="52" customWidth="1"/>
    <col min="8" max="8" width="25" style="54" customWidth="1"/>
    <col min="9" max="9" width="26.7109375" style="82" customWidth="1"/>
    <col min="10" max="10" width="19.5703125" style="82" customWidth="1"/>
    <col min="11" max="11" width="24.140625" style="53" customWidth="1"/>
    <col min="12" max="12" width="23.28515625" style="52" customWidth="1"/>
    <col min="13" max="13" width="18.85546875" style="1" customWidth="1"/>
    <col min="14" max="14" width="40.7109375" style="1" customWidth="1"/>
    <col min="15" max="15" width="124.28515625" style="1" customWidth="1"/>
    <col min="16" max="256" width="10.85546875" style="1"/>
    <col min="257" max="257" width="4" style="1" customWidth="1"/>
    <col min="258" max="258" width="29.140625" style="1" customWidth="1"/>
    <col min="259" max="259" width="50.5703125" style="1" customWidth="1"/>
    <col min="260" max="260" width="17" style="1" customWidth="1"/>
    <col min="261" max="261" width="21.28515625" style="1" customWidth="1"/>
    <col min="262" max="262" width="35.5703125" style="1" customWidth="1"/>
    <col min="263" max="263" width="23.5703125" style="1" customWidth="1"/>
    <col min="264" max="264" width="17.42578125" style="1" customWidth="1"/>
    <col min="265" max="265" width="24.5703125" style="1" customWidth="1"/>
    <col min="266" max="266" width="21.85546875" style="1" customWidth="1"/>
    <col min="267" max="267" width="24.140625" style="1" customWidth="1"/>
    <col min="268" max="268" width="23.28515625" style="1" customWidth="1"/>
    <col min="269" max="269" width="18.85546875" style="1" customWidth="1"/>
    <col min="270" max="270" width="40.7109375" style="1" customWidth="1"/>
    <col min="271" max="271" width="124.28515625" style="1" customWidth="1"/>
    <col min="272" max="512" width="10.85546875" style="1"/>
    <col min="513" max="513" width="4" style="1" customWidth="1"/>
    <col min="514" max="514" width="29.140625" style="1" customWidth="1"/>
    <col min="515" max="515" width="50.5703125" style="1" customWidth="1"/>
    <col min="516" max="516" width="17" style="1" customWidth="1"/>
    <col min="517" max="517" width="21.28515625" style="1" customWidth="1"/>
    <col min="518" max="518" width="35.5703125" style="1" customWidth="1"/>
    <col min="519" max="519" width="23.5703125" style="1" customWidth="1"/>
    <col min="520" max="520" width="17.42578125" style="1" customWidth="1"/>
    <col min="521" max="521" width="24.5703125" style="1" customWidth="1"/>
    <col min="522" max="522" width="21.85546875" style="1" customWidth="1"/>
    <col min="523" max="523" width="24.140625" style="1" customWidth="1"/>
    <col min="524" max="524" width="23.28515625" style="1" customWidth="1"/>
    <col min="525" max="525" width="18.85546875" style="1" customWidth="1"/>
    <col min="526" max="526" width="40.7109375" style="1" customWidth="1"/>
    <col min="527" max="527" width="124.28515625" style="1" customWidth="1"/>
    <col min="528" max="768" width="10.85546875" style="1"/>
    <col min="769" max="769" width="4" style="1" customWidth="1"/>
    <col min="770" max="770" width="29.140625" style="1" customWidth="1"/>
    <col min="771" max="771" width="50.5703125" style="1" customWidth="1"/>
    <col min="772" max="772" width="17" style="1" customWidth="1"/>
    <col min="773" max="773" width="21.28515625" style="1" customWidth="1"/>
    <col min="774" max="774" width="35.5703125" style="1" customWidth="1"/>
    <col min="775" max="775" width="23.5703125" style="1" customWidth="1"/>
    <col min="776" max="776" width="17.42578125" style="1" customWidth="1"/>
    <col min="777" max="777" width="24.5703125" style="1" customWidth="1"/>
    <col min="778" max="778" width="21.85546875" style="1" customWidth="1"/>
    <col min="779" max="779" width="24.140625" style="1" customWidth="1"/>
    <col min="780" max="780" width="23.28515625" style="1" customWidth="1"/>
    <col min="781" max="781" width="18.85546875" style="1" customWidth="1"/>
    <col min="782" max="782" width="40.7109375" style="1" customWidth="1"/>
    <col min="783" max="783" width="124.28515625" style="1" customWidth="1"/>
    <col min="784" max="1024" width="10.85546875" style="1"/>
    <col min="1025" max="1025" width="4" style="1" customWidth="1"/>
    <col min="1026" max="1026" width="29.140625" style="1" customWidth="1"/>
    <col min="1027" max="1027" width="50.5703125" style="1" customWidth="1"/>
    <col min="1028" max="1028" width="17" style="1" customWidth="1"/>
    <col min="1029" max="1029" width="21.28515625" style="1" customWidth="1"/>
    <col min="1030" max="1030" width="35.5703125" style="1" customWidth="1"/>
    <col min="1031" max="1031" width="23.5703125" style="1" customWidth="1"/>
    <col min="1032" max="1032" width="17.42578125" style="1" customWidth="1"/>
    <col min="1033" max="1033" width="24.5703125" style="1" customWidth="1"/>
    <col min="1034" max="1034" width="21.85546875" style="1" customWidth="1"/>
    <col min="1035" max="1035" width="24.140625" style="1" customWidth="1"/>
    <col min="1036" max="1036" width="23.28515625" style="1" customWidth="1"/>
    <col min="1037" max="1037" width="18.85546875" style="1" customWidth="1"/>
    <col min="1038" max="1038" width="40.7109375" style="1" customWidth="1"/>
    <col min="1039" max="1039" width="124.28515625" style="1" customWidth="1"/>
    <col min="1040" max="1280" width="10.85546875" style="1"/>
    <col min="1281" max="1281" width="4" style="1" customWidth="1"/>
    <col min="1282" max="1282" width="29.140625" style="1" customWidth="1"/>
    <col min="1283" max="1283" width="50.5703125" style="1" customWidth="1"/>
    <col min="1284" max="1284" width="17" style="1" customWidth="1"/>
    <col min="1285" max="1285" width="21.28515625" style="1" customWidth="1"/>
    <col min="1286" max="1286" width="35.5703125" style="1" customWidth="1"/>
    <col min="1287" max="1287" width="23.5703125" style="1" customWidth="1"/>
    <col min="1288" max="1288" width="17.42578125" style="1" customWidth="1"/>
    <col min="1289" max="1289" width="24.5703125" style="1" customWidth="1"/>
    <col min="1290" max="1290" width="21.85546875" style="1" customWidth="1"/>
    <col min="1291" max="1291" width="24.140625" style="1" customWidth="1"/>
    <col min="1292" max="1292" width="23.28515625" style="1" customWidth="1"/>
    <col min="1293" max="1293" width="18.85546875" style="1" customWidth="1"/>
    <col min="1294" max="1294" width="40.7109375" style="1" customWidth="1"/>
    <col min="1295" max="1295" width="124.28515625" style="1" customWidth="1"/>
    <col min="1296" max="1536" width="10.85546875" style="1"/>
    <col min="1537" max="1537" width="4" style="1" customWidth="1"/>
    <col min="1538" max="1538" width="29.140625" style="1" customWidth="1"/>
    <col min="1539" max="1539" width="50.5703125" style="1" customWidth="1"/>
    <col min="1540" max="1540" width="17" style="1" customWidth="1"/>
    <col min="1541" max="1541" width="21.28515625" style="1" customWidth="1"/>
    <col min="1542" max="1542" width="35.5703125" style="1" customWidth="1"/>
    <col min="1543" max="1543" width="23.5703125" style="1" customWidth="1"/>
    <col min="1544" max="1544" width="17.42578125" style="1" customWidth="1"/>
    <col min="1545" max="1545" width="24.5703125" style="1" customWidth="1"/>
    <col min="1546" max="1546" width="21.85546875" style="1" customWidth="1"/>
    <col min="1547" max="1547" width="24.140625" style="1" customWidth="1"/>
    <col min="1548" max="1548" width="23.28515625" style="1" customWidth="1"/>
    <col min="1549" max="1549" width="18.85546875" style="1" customWidth="1"/>
    <col min="1550" max="1550" width="40.7109375" style="1" customWidth="1"/>
    <col min="1551" max="1551" width="124.28515625" style="1" customWidth="1"/>
    <col min="1552" max="1792" width="10.85546875" style="1"/>
    <col min="1793" max="1793" width="4" style="1" customWidth="1"/>
    <col min="1794" max="1794" width="29.140625" style="1" customWidth="1"/>
    <col min="1795" max="1795" width="50.5703125" style="1" customWidth="1"/>
    <col min="1796" max="1796" width="17" style="1" customWidth="1"/>
    <col min="1797" max="1797" width="21.28515625" style="1" customWidth="1"/>
    <col min="1798" max="1798" width="35.5703125" style="1" customWidth="1"/>
    <col min="1799" max="1799" width="23.5703125" style="1" customWidth="1"/>
    <col min="1800" max="1800" width="17.42578125" style="1" customWidth="1"/>
    <col min="1801" max="1801" width="24.5703125" style="1" customWidth="1"/>
    <col min="1802" max="1802" width="21.85546875" style="1" customWidth="1"/>
    <col min="1803" max="1803" width="24.140625" style="1" customWidth="1"/>
    <col min="1804" max="1804" width="23.28515625" style="1" customWidth="1"/>
    <col min="1805" max="1805" width="18.85546875" style="1" customWidth="1"/>
    <col min="1806" max="1806" width="40.7109375" style="1" customWidth="1"/>
    <col min="1807" max="1807" width="124.28515625" style="1" customWidth="1"/>
    <col min="1808" max="2048" width="10.85546875" style="1"/>
    <col min="2049" max="2049" width="4" style="1" customWidth="1"/>
    <col min="2050" max="2050" width="29.140625" style="1" customWidth="1"/>
    <col min="2051" max="2051" width="50.5703125" style="1" customWidth="1"/>
    <col min="2052" max="2052" width="17" style="1" customWidth="1"/>
    <col min="2053" max="2053" width="21.28515625" style="1" customWidth="1"/>
    <col min="2054" max="2054" width="35.5703125" style="1" customWidth="1"/>
    <col min="2055" max="2055" width="23.5703125" style="1" customWidth="1"/>
    <col min="2056" max="2056" width="17.42578125" style="1" customWidth="1"/>
    <col min="2057" max="2057" width="24.5703125" style="1" customWidth="1"/>
    <col min="2058" max="2058" width="21.85546875" style="1" customWidth="1"/>
    <col min="2059" max="2059" width="24.140625" style="1" customWidth="1"/>
    <col min="2060" max="2060" width="23.28515625" style="1" customWidth="1"/>
    <col min="2061" max="2061" width="18.85546875" style="1" customWidth="1"/>
    <col min="2062" max="2062" width="40.7109375" style="1" customWidth="1"/>
    <col min="2063" max="2063" width="124.28515625" style="1" customWidth="1"/>
    <col min="2064" max="2304" width="10.85546875" style="1"/>
    <col min="2305" max="2305" width="4" style="1" customWidth="1"/>
    <col min="2306" max="2306" width="29.140625" style="1" customWidth="1"/>
    <col min="2307" max="2307" width="50.5703125" style="1" customWidth="1"/>
    <col min="2308" max="2308" width="17" style="1" customWidth="1"/>
    <col min="2309" max="2309" width="21.28515625" style="1" customWidth="1"/>
    <col min="2310" max="2310" width="35.5703125" style="1" customWidth="1"/>
    <col min="2311" max="2311" width="23.5703125" style="1" customWidth="1"/>
    <col min="2312" max="2312" width="17.42578125" style="1" customWidth="1"/>
    <col min="2313" max="2313" width="24.5703125" style="1" customWidth="1"/>
    <col min="2314" max="2314" width="21.85546875" style="1" customWidth="1"/>
    <col min="2315" max="2315" width="24.140625" style="1" customWidth="1"/>
    <col min="2316" max="2316" width="23.28515625" style="1" customWidth="1"/>
    <col min="2317" max="2317" width="18.85546875" style="1" customWidth="1"/>
    <col min="2318" max="2318" width="40.7109375" style="1" customWidth="1"/>
    <col min="2319" max="2319" width="124.28515625" style="1" customWidth="1"/>
    <col min="2320" max="2560" width="10.85546875" style="1"/>
    <col min="2561" max="2561" width="4" style="1" customWidth="1"/>
    <col min="2562" max="2562" width="29.140625" style="1" customWidth="1"/>
    <col min="2563" max="2563" width="50.5703125" style="1" customWidth="1"/>
    <col min="2564" max="2564" width="17" style="1" customWidth="1"/>
    <col min="2565" max="2565" width="21.28515625" style="1" customWidth="1"/>
    <col min="2566" max="2566" width="35.5703125" style="1" customWidth="1"/>
    <col min="2567" max="2567" width="23.5703125" style="1" customWidth="1"/>
    <col min="2568" max="2568" width="17.42578125" style="1" customWidth="1"/>
    <col min="2569" max="2569" width="24.5703125" style="1" customWidth="1"/>
    <col min="2570" max="2570" width="21.85546875" style="1" customWidth="1"/>
    <col min="2571" max="2571" width="24.140625" style="1" customWidth="1"/>
    <col min="2572" max="2572" width="23.28515625" style="1" customWidth="1"/>
    <col min="2573" max="2573" width="18.85546875" style="1" customWidth="1"/>
    <col min="2574" max="2574" width="40.7109375" style="1" customWidth="1"/>
    <col min="2575" max="2575" width="124.28515625" style="1" customWidth="1"/>
    <col min="2576" max="2816" width="10.85546875" style="1"/>
    <col min="2817" max="2817" width="4" style="1" customWidth="1"/>
    <col min="2818" max="2818" width="29.140625" style="1" customWidth="1"/>
    <col min="2819" max="2819" width="50.5703125" style="1" customWidth="1"/>
    <col min="2820" max="2820" width="17" style="1" customWidth="1"/>
    <col min="2821" max="2821" width="21.28515625" style="1" customWidth="1"/>
    <col min="2822" max="2822" width="35.5703125" style="1" customWidth="1"/>
    <col min="2823" max="2823" width="23.5703125" style="1" customWidth="1"/>
    <col min="2824" max="2824" width="17.42578125" style="1" customWidth="1"/>
    <col min="2825" max="2825" width="24.5703125" style="1" customWidth="1"/>
    <col min="2826" max="2826" width="21.85546875" style="1" customWidth="1"/>
    <col min="2827" max="2827" width="24.140625" style="1" customWidth="1"/>
    <col min="2828" max="2828" width="23.28515625" style="1" customWidth="1"/>
    <col min="2829" max="2829" width="18.85546875" style="1" customWidth="1"/>
    <col min="2830" max="2830" width="40.7109375" style="1" customWidth="1"/>
    <col min="2831" max="2831" width="124.28515625" style="1" customWidth="1"/>
    <col min="2832" max="3072" width="10.85546875" style="1"/>
    <col min="3073" max="3073" width="4" style="1" customWidth="1"/>
    <col min="3074" max="3074" width="29.140625" style="1" customWidth="1"/>
    <col min="3075" max="3075" width="50.5703125" style="1" customWidth="1"/>
    <col min="3076" max="3076" width="17" style="1" customWidth="1"/>
    <col min="3077" max="3077" width="21.28515625" style="1" customWidth="1"/>
    <col min="3078" max="3078" width="35.5703125" style="1" customWidth="1"/>
    <col min="3079" max="3079" width="23.5703125" style="1" customWidth="1"/>
    <col min="3080" max="3080" width="17.42578125" style="1" customWidth="1"/>
    <col min="3081" max="3081" width="24.5703125" style="1" customWidth="1"/>
    <col min="3082" max="3082" width="21.85546875" style="1" customWidth="1"/>
    <col min="3083" max="3083" width="24.140625" style="1" customWidth="1"/>
    <col min="3084" max="3084" width="23.28515625" style="1" customWidth="1"/>
    <col min="3085" max="3085" width="18.85546875" style="1" customWidth="1"/>
    <col min="3086" max="3086" width="40.7109375" style="1" customWidth="1"/>
    <col min="3087" max="3087" width="124.28515625" style="1" customWidth="1"/>
    <col min="3088" max="3328" width="10.85546875" style="1"/>
    <col min="3329" max="3329" width="4" style="1" customWidth="1"/>
    <col min="3330" max="3330" width="29.140625" style="1" customWidth="1"/>
    <col min="3331" max="3331" width="50.5703125" style="1" customWidth="1"/>
    <col min="3332" max="3332" width="17" style="1" customWidth="1"/>
    <col min="3333" max="3333" width="21.28515625" style="1" customWidth="1"/>
    <col min="3334" max="3334" width="35.5703125" style="1" customWidth="1"/>
    <col min="3335" max="3335" width="23.5703125" style="1" customWidth="1"/>
    <col min="3336" max="3336" width="17.42578125" style="1" customWidth="1"/>
    <col min="3337" max="3337" width="24.5703125" style="1" customWidth="1"/>
    <col min="3338" max="3338" width="21.85546875" style="1" customWidth="1"/>
    <col min="3339" max="3339" width="24.140625" style="1" customWidth="1"/>
    <col min="3340" max="3340" width="23.28515625" style="1" customWidth="1"/>
    <col min="3341" max="3341" width="18.85546875" style="1" customWidth="1"/>
    <col min="3342" max="3342" width="40.7109375" style="1" customWidth="1"/>
    <col min="3343" max="3343" width="124.28515625" style="1" customWidth="1"/>
    <col min="3344" max="3584" width="10.85546875" style="1"/>
    <col min="3585" max="3585" width="4" style="1" customWidth="1"/>
    <col min="3586" max="3586" width="29.140625" style="1" customWidth="1"/>
    <col min="3587" max="3587" width="50.5703125" style="1" customWidth="1"/>
    <col min="3588" max="3588" width="17" style="1" customWidth="1"/>
    <col min="3589" max="3589" width="21.28515625" style="1" customWidth="1"/>
    <col min="3590" max="3590" width="35.5703125" style="1" customWidth="1"/>
    <col min="3591" max="3591" width="23.5703125" style="1" customWidth="1"/>
    <col min="3592" max="3592" width="17.42578125" style="1" customWidth="1"/>
    <col min="3593" max="3593" width="24.5703125" style="1" customWidth="1"/>
    <col min="3594" max="3594" width="21.85546875" style="1" customWidth="1"/>
    <col min="3595" max="3595" width="24.140625" style="1" customWidth="1"/>
    <col min="3596" max="3596" width="23.28515625" style="1" customWidth="1"/>
    <col min="3597" max="3597" width="18.85546875" style="1" customWidth="1"/>
    <col min="3598" max="3598" width="40.7109375" style="1" customWidth="1"/>
    <col min="3599" max="3599" width="124.28515625" style="1" customWidth="1"/>
    <col min="3600" max="3840" width="10.85546875" style="1"/>
    <col min="3841" max="3841" width="4" style="1" customWidth="1"/>
    <col min="3842" max="3842" width="29.140625" style="1" customWidth="1"/>
    <col min="3843" max="3843" width="50.5703125" style="1" customWidth="1"/>
    <col min="3844" max="3844" width="17" style="1" customWidth="1"/>
    <col min="3845" max="3845" width="21.28515625" style="1" customWidth="1"/>
    <col min="3846" max="3846" width="35.5703125" style="1" customWidth="1"/>
    <col min="3847" max="3847" width="23.5703125" style="1" customWidth="1"/>
    <col min="3848" max="3848" width="17.42578125" style="1" customWidth="1"/>
    <col min="3849" max="3849" width="24.5703125" style="1" customWidth="1"/>
    <col min="3850" max="3850" width="21.85546875" style="1" customWidth="1"/>
    <col min="3851" max="3851" width="24.140625" style="1" customWidth="1"/>
    <col min="3852" max="3852" width="23.28515625" style="1" customWidth="1"/>
    <col min="3853" max="3853" width="18.85546875" style="1" customWidth="1"/>
    <col min="3854" max="3854" width="40.7109375" style="1" customWidth="1"/>
    <col min="3855" max="3855" width="124.28515625" style="1" customWidth="1"/>
    <col min="3856" max="4096" width="10.85546875" style="1"/>
    <col min="4097" max="4097" width="4" style="1" customWidth="1"/>
    <col min="4098" max="4098" width="29.140625" style="1" customWidth="1"/>
    <col min="4099" max="4099" width="50.5703125" style="1" customWidth="1"/>
    <col min="4100" max="4100" width="17" style="1" customWidth="1"/>
    <col min="4101" max="4101" width="21.28515625" style="1" customWidth="1"/>
    <col min="4102" max="4102" width="35.5703125" style="1" customWidth="1"/>
    <col min="4103" max="4103" width="23.5703125" style="1" customWidth="1"/>
    <col min="4104" max="4104" width="17.42578125" style="1" customWidth="1"/>
    <col min="4105" max="4105" width="24.5703125" style="1" customWidth="1"/>
    <col min="4106" max="4106" width="21.85546875" style="1" customWidth="1"/>
    <col min="4107" max="4107" width="24.140625" style="1" customWidth="1"/>
    <col min="4108" max="4108" width="23.28515625" style="1" customWidth="1"/>
    <col min="4109" max="4109" width="18.85546875" style="1" customWidth="1"/>
    <col min="4110" max="4110" width="40.7109375" style="1" customWidth="1"/>
    <col min="4111" max="4111" width="124.28515625" style="1" customWidth="1"/>
    <col min="4112" max="4352" width="10.85546875" style="1"/>
    <col min="4353" max="4353" width="4" style="1" customWidth="1"/>
    <col min="4354" max="4354" width="29.140625" style="1" customWidth="1"/>
    <col min="4355" max="4355" width="50.5703125" style="1" customWidth="1"/>
    <col min="4356" max="4356" width="17" style="1" customWidth="1"/>
    <col min="4357" max="4357" width="21.28515625" style="1" customWidth="1"/>
    <col min="4358" max="4358" width="35.5703125" style="1" customWidth="1"/>
    <col min="4359" max="4359" width="23.5703125" style="1" customWidth="1"/>
    <col min="4360" max="4360" width="17.42578125" style="1" customWidth="1"/>
    <col min="4361" max="4361" width="24.5703125" style="1" customWidth="1"/>
    <col min="4362" max="4362" width="21.85546875" style="1" customWidth="1"/>
    <col min="4363" max="4363" width="24.140625" style="1" customWidth="1"/>
    <col min="4364" max="4364" width="23.28515625" style="1" customWidth="1"/>
    <col min="4365" max="4365" width="18.85546875" style="1" customWidth="1"/>
    <col min="4366" max="4366" width="40.7109375" style="1" customWidth="1"/>
    <col min="4367" max="4367" width="124.28515625" style="1" customWidth="1"/>
    <col min="4368" max="4608" width="10.85546875" style="1"/>
    <col min="4609" max="4609" width="4" style="1" customWidth="1"/>
    <col min="4610" max="4610" width="29.140625" style="1" customWidth="1"/>
    <col min="4611" max="4611" width="50.5703125" style="1" customWidth="1"/>
    <col min="4612" max="4612" width="17" style="1" customWidth="1"/>
    <col min="4613" max="4613" width="21.28515625" style="1" customWidth="1"/>
    <col min="4614" max="4614" width="35.5703125" style="1" customWidth="1"/>
    <col min="4615" max="4615" width="23.5703125" style="1" customWidth="1"/>
    <col min="4616" max="4616" width="17.42578125" style="1" customWidth="1"/>
    <col min="4617" max="4617" width="24.5703125" style="1" customWidth="1"/>
    <col min="4618" max="4618" width="21.85546875" style="1" customWidth="1"/>
    <col min="4619" max="4619" width="24.140625" style="1" customWidth="1"/>
    <col min="4620" max="4620" width="23.28515625" style="1" customWidth="1"/>
    <col min="4621" max="4621" width="18.85546875" style="1" customWidth="1"/>
    <col min="4622" max="4622" width="40.7109375" style="1" customWidth="1"/>
    <col min="4623" max="4623" width="124.28515625" style="1" customWidth="1"/>
    <col min="4624" max="4864" width="10.85546875" style="1"/>
    <col min="4865" max="4865" width="4" style="1" customWidth="1"/>
    <col min="4866" max="4866" width="29.140625" style="1" customWidth="1"/>
    <col min="4867" max="4867" width="50.5703125" style="1" customWidth="1"/>
    <col min="4868" max="4868" width="17" style="1" customWidth="1"/>
    <col min="4869" max="4869" width="21.28515625" style="1" customWidth="1"/>
    <col min="4870" max="4870" width="35.5703125" style="1" customWidth="1"/>
    <col min="4871" max="4871" width="23.5703125" style="1" customWidth="1"/>
    <col min="4872" max="4872" width="17.42578125" style="1" customWidth="1"/>
    <col min="4873" max="4873" width="24.5703125" style="1" customWidth="1"/>
    <col min="4874" max="4874" width="21.85546875" style="1" customWidth="1"/>
    <col min="4875" max="4875" width="24.140625" style="1" customWidth="1"/>
    <col min="4876" max="4876" width="23.28515625" style="1" customWidth="1"/>
    <col min="4877" max="4877" width="18.85546875" style="1" customWidth="1"/>
    <col min="4878" max="4878" width="40.7109375" style="1" customWidth="1"/>
    <col min="4879" max="4879" width="124.28515625" style="1" customWidth="1"/>
    <col min="4880" max="5120" width="10.85546875" style="1"/>
    <col min="5121" max="5121" width="4" style="1" customWidth="1"/>
    <col min="5122" max="5122" width="29.140625" style="1" customWidth="1"/>
    <col min="5123" max="5123" width="50.5703125" style="1" customWidth="1"/>
    <col min="5124" max="5124" width="17" style="1" customWidth="1"/>
    <col min="5125" max="5125" width="21.28515625" style="1" customWidth="1"/>
    <col min="5126" max="5126" width="35.5703125" style="1" customWidth="1"/>
    <col min="5127" max="5127" width="23.5703125" style="1" customWidth="1"/>
    <col min="5128" max="5128" width="17.42578125" style="1" customWidth="1"/>
    <col min="5129" max="5129" width="24.5703125" style="1" customWidth="1"/>
    <col min="5130" max="5130" width="21.85546875" style="1" customWidth="1"/>
    <col min="5131" max="5131" width="24.140625" style="1" customWidth="1"/>
    <col min="5132" max="5132" width="23.28515625" style="1" customWidth="1"/>
    <col min="5133" max="5133" width="18.85546875" style="1" customWidth="1"/>
    <col min="5134" max="5134" width="40.7109375" style="1" customWidth="1"/>
    <col min="5135" max="5135" width="124.28515625" style="1" customWidth="1"/>
    <col min="5136" max="5376" width="10.85546875" style="1"/>
    <col min="5377" max="5377" width="4" style="1" customWidth="1"/>
    <col min="5378" max="5378" width="29.140625" style="1" customWidth="1"/>
    <col min="5379" max="5379" width="50.5703125" style="1" customWidth="1"/>
    <col min="5380" max="5380" width="17" style="1" customWidth="1"/>
    <col min="5381" max="5381" width="21.28515625" style="1" customWidth="1"/>
    <col min="5382" max="5382" width="35.5703125" style="1" customWidth="1"/>
    <col min="5383" max="5383" width="23.5703125" style="1" customWidth="1"/>
    <col min="5384" max="5384" width="17.42578125" style="1" customWidth="1"/>
    <col min="5385" max="5385" width="24.5703125" style="1" customWidth="1"/>
    <col min="5386" max="5386" width="21.85546875" style="1" customWidth="1"/>
    <col min="5387" max="5387" width="24.140625" style="1" customWidth="1"/>
    <col min="5388" max="5388" width="23.28515625" style="1" customWidth="1"/>
    <col min="5389" max="5389" width="18.85546875" style="1" customWidth="1"/>
    <col min="5390" max="5390" width="40.7109375" style="1" customWidth="1"/>
    <col min="5391" max="5391" width="124.28515625" style="1" customWidth="1"/>
    <col min="5392" max="5632" width="10.85546875" style="1"/>
    <col min="5633" max="5633" width="4" style="1" customWidth="1"/>
    <col min="5634" max="5634" width="29.140625" style="1" customWidth="1"/>
    <col min="5635" max="5635" width="50.5703125" style="1" customWidth="1"/>
    <col min="5636" max="5636" width="17" style="1" customWidth="1"/>
    <col min="5637" max="5637" width="21.28515625" style="1" customWidth="1"/>
    <col min="5638" max="5638" width="35.5703125" style="1" customWidth="1"/>
    <col min="5639" max="5639" width="23.5703125" style="1" customWidth="1"/>
    <col min="5640" max="5640" width="17.42578125" style="1" customWidth="1"/>
    <col min="5641" max="5641" width="24.5703125" style="1" customWidth="1"/>
    <col min="5642" max="5642" width="21.85546875" style="1" customWidth="1"/>
    <col min="5643" max="5643" width="24.140625" style="1" customWidth="1"/>
    <col min="5644" max="5644" width="23.28515625" style="1" customWidth="1"/>
    <col min="5645" max="5645" width="18.85546875" style="1" customWidth="1"/>
    <col min="5646" max="5646" width="40.7109375" style="1" customWidth="1"/>
    <col min="5647" max="5647" width="124.28515625" style="1" customWidth="1"/>
    <col min="5648" max="5888" width="10.85546875" style="1"/>
    <col min="5889" max="5889" width="4" style="1" customWidth="1"/>
    <col min="5890" max="5890" width="29.140625" style="1" customWidth="1"/>
    <col min="5891" max="5891" width="50.5703125" style="1" customWidth="1"/>
    <col min="5892" max="5892" width="17" style="1" customWidth="1"/>
    <col min="5893" max="5893" width="21.28515625" style="1" customWidth="1"/>
    <col min="5894" max="5894" width="35.5703125" style="1" customWidth="1"/>
    <col min="5895" max="5895" width="23.5703125" style="1" customWidth="1"/>
    <col min="5896" max="5896" width="17.42578125" style="1" customWidth="1"/>
    <col min="5897" max="5897" width="24.5703125" style="1" customWidth="1"/>
    <col min="5898" max="5898" width="21.85546875" style="1" customWidth="1"/>
    <col min="5899" max="5899" width="24.140625" style="1" customWidth="1"/>
    <col min="5900" max="5900" width="23.28515625" style="1" customWidth="1"/>
    <col min="5901" max="5901" width="18.85546875" style="1" customWidth="1"/>
    <col min="5902" max="5902" width="40.7109375" style="1" customWidth="1"/>
    <col min="5903" max="5903" width="124.28515625" style="1" customWidth="1"/>
    <col min="5904" max="6144" width="10.85546875" style="1"/>
    <col min="6145" max="6145" width="4" style="1" customWidth="1"/>
    <col min="6146" max="6146" width="29.140625" style="1" customWidth="1"/>
    <col min="6147" max="6147" width="50.5703125" style="1" customWidth="1"/>
    <col min="6148" max="6148" width="17" style="1" customWidth="1"/>
    <col min="6149" max="6149" width="21.28515625" style="1" customWidth="1"/>
    <col min="6150" max="6150" width="35.5703125" style="1" customWidth="1"/>
    <col min="6151" max="6151" width="23.5703125" style="1" customWidth="1"/>
    <col min="6152" max="6152" width="17.42578125" style="1" customWidth="1"/>
    <col min="6153" max="6153" width="24.5703125" style="1" customWidth="1"/>
    <col min="6154" max="6154" width="21.85546875" style="1" customWidth="1"/>
    <col min="6155" max="6155" width="24.140625" style="1" customWidth="1"/>
    <col min="6156" max="6156" width="23.28515625" style="1" customWidth="1"/>
    <col min="6157" max="6157" width="18.85546875" style="1" customWidth="1"/>
    <col min="6158" max="6158" width="40.7109375" style="1" customWidth="1"/>
    <col min="6159" max="6159" width="124.28515625" style="1" customWidth="1"/>
    <col min="6160" max="6400" width="10.85546875" style="1"/>
    <col min="6401" max="6401" width="4" style="1" customWidth="1"/>
    <col min="6402" max="6402" width="29.140625" style="1" customWidth="1"/>
    <col min="6403" max="6403" width="50.5703125" style="1" customWidth="1"/>
    <col min="6404" max="6404" width="17" style="1" customWidth="1"/>
    <col min="6405" max="6405" width="21.28515625" style="1" customWidth="1"/>
    <col min="6406" max="6406" width="35.5703125" style="1" customWidth="1"/>
    <col min="6407" max="6407" width="23.5703125" style="1" customWidth="1"/>
    <col min="6408" max="6408" width="17.42578125" style="1" customWidth="1"/>
    <col min="6409" max="6409" width="24.5703125" style="1" customWidth="1"/>
    <col min="6410" max="6410" width="21.85546875" style="1" customWidth="1"/>
    <col min="6411" max="6411" width="24.140625" style="1" customWidth="1"/>
    <col min="6412" max="6412" width="23.28515625" style="1" customWidth="1"/>
    <col min="6413" max="6413" width="18.85546875" style="1" customWidth="1"/>
    <col min="6414" max="6414" width="40.7109375" style="1" customWidth="1"/>
    <col min="6415" max="6415" width="124.28515625" style="1" customWidth="1"/>
    <col min="6416" max="6656" width="10.85546875" style="1"/>
    <col min="6657" max="6657" width="4" style="1" customWidth="1"/>
    <col min="6658" max="6658" width="29.140625" style="1" customWidth="1"/>
    <col min="6659" max="6659" width="50.5703125" style="1" customWidth="1"/>
    <col min="6660" max="6660" width="17" style="1" customWidth="1"/>
    <col min="6661" max="6661" width="21.28515625" style="1" customWidth="1"/>
    <col min="6662" max="6662" width="35.5703125" style="1" customWidth="1"/>
    <col min="6663" max="6663" width="23.5703125" style="1" customWidth="1"/>
    <col min="6664" max="6664" width="17.42578125" style="1" customWidth="1"/>
    <col min="6665" max="6665" width="24.5703125" style="1" customWidth="1"/>
    <col min="6666" max="6666" width="21.85546875" style="1" customWidth="1"/>
    <col min="6667" max="6667" width="24.140625" style="1" customWidth="1"/>
    <col min="6668" max="6668" width="23.28515625" style="1" customWidth="1"/>
    <col min="6669" max="6669" width="18.85546875" style="1" customWidth="1"/>
    <col min="6670" max="6670" width="40.7109375" style="1" customWidth="1"/>
    <col min="6671" max="6671" width="124.28515625" style="1" customWidth="1"/>
    <col min="6672" max="6912" width="10.85546875" style="1"/>
    <col min="6913" max="6913" width="4" style="1" customWidth="1"/>
    <col min="6914" max="6914" width="29.140625" style="1" customWidth="1"/>
    <col min="6915" max="6915" width="50.5703125" style="1" customWidth="1"/>
    <col min="6916" max="6916" width="17" style="1" customWidth="1"/>
    <col min="6917" max="6917" width="21.28515625" style="1" customWidth="1"/>
    <col min="6918" max="6918" width="35.5703125" style="1" customWidth="1"/>
    <col min="6919" max="6919" width="23.5703125" style="1" customWidth="1"/>
    <col min="6920" max="6920" width="17.42578125" style="1" customWidth="1"/>
    <col min="6921" max="6921" width="24.5703125" style="1" customWidth="1"/>
    <col min="6922" max="6922" width="21.85546875" style="1" customWidth="1"/>
    <col min="6923" max="6923" width="24.140625" style="1" customWidth="1"/>
    <col min="6924" max="6924" width="23.28515625" style="1" customWidth="1"/>
    <col min="6925" max="6925" width="18.85546875" style="1" customWidth="1"/>
    <col min="6926" max="6926" width="40.7109375" style="1" customWidth="1"/>
    <col min="6927" max="6927" width="124.28515625" style="1" customWidth="1"/>
    <col min="6928" max="7168" width="10.85546875" style="1"/>
    <col min="7169" max="7169" width="4" style="1" customWidth="1"/>
    <col min="7170" max="7170" width="29.140625" style="1" customWidth="1"/>
    <col min="7171" max="7171" width="50.5703125" style="1" customWidth="1"/>
    <col min="7172" max="7172" width="17" style="1" customWidth="1"/>
    <col min="7173" max="7173" width="21.28515625" style="1" customWidth="1"/>
    <col min="7174" max="7174" width="35.5703125" style="1" customWidth="1"/>
    <col min="7175" max="7175" width="23.5703125" style="1" customWidth="1"/>
    <col min="7176" max="7176" width="17.42578125" style="1" customWidth="1"/>
    <col min="7177" max="7177" width="24.5703125" style="1" customWidth="1"/>
    <col min="7178" max="7178" width="21.85546875" style="1" customWidth="1"/>
    <col min="7179" max="7179" width="24.140625" style="1" customWidth="1"/>
    <col min="7180" max="7180" width="23.28515625" style="1" customWidth="1"/>
    <col min="7181" max="7181" width="18.85546875" style="1" customWidth="1"/>
    <col min="7182" max="7182" width="40.7109375" style="1" customWidth="1"/>
    <col min="7183" max="7183" width="124.28515625" style="1" customWidth="1"/>
    <col min="7184" max="7424" width="10.85546875" style="1"/>
    <col min="7425" max="7425" width="4" style="1" customWidth="1"/>
    <col min="7426" max="7426" width="29.140625" style="1" customWidth="1"/>
    <col min="7427" max="7427" width="50.5703125" style="1" customWidth="1"/>
    <col min="7428" max="7428" width="17" style="1" customWidth="1"/>
    <col min="7429" max="7429" width="21.28515625" style="1" customWidth="1"/>
    <col min="7430" max="7430" width="35.5703125" style="1" customWidth="1"/>
    <col min="7431" max="7431" width="23.5703125" style="1" customWidth="1"/>
    <col min="7432" max="7432" width="17.42578125" style="1" customWidth="1"/>
    <col min="7433" max="7433" width="24.5703125" style="1" customWidth="1"/>
    <col min="7434" max="7434" width="21.85546875" style="1" customWidth="1"/>
    <col min="7435" max="7435" width="24.140625" style="1" customWidth="1"/>
    <col min="7436" max="7436" width="23.28515625" style="1" customWidth="1"/>
    <col min="7437" max="7437" width="18.85546875" style="1" customWidth="1"/>
    <col min="7438" max="7438" width="40.7109375" style="1" customWidth="1"/>
    <col min="7439" max="7439" width="124.28515625" style="1" customWidth="1"/>
    <col min="7440" max="7680" width="10.85546875" style="1"/>
    <col min="7681" max="7681" width="4" style="1" customWidth="1"/>
    <col min="7682" max="7682" width="29.140625" style="1" customWidth="1"/>
    <col min="7683" max="7683" width="50.5703125" style="1" customWidth="1"/>
    <col min="7684" max="7684" width="17" style="1" customWidth="1"/>
    <col min="7685" max="7685" width="21.28515625" style="1" customWidth="1"/>
    <col min="7686" max="7686" width="35.5703125" style="1" customWidth="1"/>
    <col min="7687" max="7687" width="23.5703125" style="1" customWidth="1"/>
    <col min="7688" max="7688" width="17.42578125" style="1" customWidth="1"/>
    <col min="7689" max="7689" width="24.5703125" style="1" customWidth="1"/>
    <col min="7690" max="7690" width="21.85546875" style="1" customWidth="1"/>
    <col min="7691" max="7691" width="24.140625" style="1" customWidth="1"/>
    <col min="7692" max="7692" width="23.28515625" style="1" customWidth="1"/>
    <col min="7693" max="7693" width="18.85546875" style="1" customWidth="1"/>
    <col min="7694" max="7694" width="40.7109375" style="1" customWidth="1"/>
    <col min="7695" max="7695" width="124.28515625" style="1" customWidth="1"/>
    <col min="7696" max="7936" width="10.85546875" style="1"/>
    <col min="7937" max="7937" width="4" style="1" customWidth="1"/>
    <col min="7938" max="7938" width="29.140625" style="1" customWidth="1"/>
    <col min="7939" max="7939" width="50.5703125" style="1" customWidth="1"/>
    <col min="7940" max="7940" width="17" style="1" customWidth="1"/>
    <col min="7941" max="7941" width="21.28515625" style="1" customWidth="1"/>
    <col min="7942" max="7942" width="35.5703125" style="1" customWidth="1"/>
    <col min="7943" max="7943" width="23.5703125" style="1" customWidth="1"/>
    <col min="7944" max="7944" width="17.42578125" style="1" customWidth="1"/>
    <col min="7945" max="7945" width="24.5703125" style="1" customWidth="1"/>
    <col min="7946" max="7946" width="21.85546875" style="1" customWidth="1"/>
    <col min="7947" max="7947" width="24.140625" style="1" customWidth="1"/>
    <col min="7948" max="7948" width="23.28515625" style="1" customWidth="1"/>
    <col min="7949" max="7949" width="18.85546875" style="1" customWidth="1"/>
    <col min="7950" max="7950" width="40.7109375" style="1" customWidth="1"/>
    <col min="7951" max="7951" width="124.28515625" style="1" customWidth="1"/>
    <col min="7952" max="8192" width="10.85546875" style="1"/>
    <col min="8193" max="8193" width="4" style="1" customWidth="1"/>
    <col min="8194" max="8194" width="29.140625" style="1" customWidth="1"/>
    <col min="8195" max="8195" width="50.5703125" style="1" customWidth="1"/>
    <col min="8196" max="8196" width="17" style="1" customWidth="1"/>
    <col min="8197" max="8197" width="21.28515625" style="1" customWidth="1"/>
    <col min="8198" max="8198" width="35.5703125" style="1" customWidth="1"/>
    <col min="8199" max="8199" width="23.5703125" style="1" customWidth="1"/>
    <col min="8200" max="8200" width="17.42578125" style="1" customWidth="1"/>
    <col min="8201" max="8201" width="24.5703125" style="1" customWidth="1"/>
    <col min="8202" max="8202" width="21.85546875" style="1" customWidth="1"/>
    <col min="8203" max="8203" width="24.140625" style="1" customWidth="1"/>
    <col min="8204" max="8204" width="23.28515625" style="1" customWidth="1"/>
    <col min="8205" max="8205" width="18.85546875" style="1" customWidth="1"/>
    <col min="8206" max="8206" width="40.7109375" style="1" customWidth="1"/>
    <col min="8207" max="8207" width="124.28515625" style="1" customWidth="1"/>
    <col min="8208" max="8448" width="10.85546875" style="1"/>
    <col min="8449" max="8449" width="4" style="1" customWidth="1"/>
    <col min="8450" max="8450" width="29.140625" style="1" customWidth="1"/>
    <col min="8451" max="8451" width="50.5703125" style="1" customWidth="1"/>
    <col min="8452" max="8452" width="17" style="1" customWidth="1"/>
    <col min="8453" max="8453" width="21.28515625" style="1" customWidth="1"/>
    <col min="8454" max="8454" width="35.5703125" style="1" customWidth="1"/>
    <col min="8455" max="8455" width="23.5703125" style="1" customWidth="1"/>
    <col min="8456" max="8456" width="17.42578125" style="1" customWidth="1"/>
    <col min="8457" max="8457" width="24.5703125" style="1" customWidth="1"/>
    <col min="8458" max="8458" width="21.85546875" style="1" customWidth="1"/>
    <col min="8459" max="8459" width="24.140625" style="1" customWidth="1"/>
    <col min="8460" max="8460" width="23.28515625" style="1" customWidth="1"/>
    <col min="8461" max="8461" width="18.85546875" style="1" customWidth="1"/>
    <col min="8462" max="8462" width="40.7109375" style="1" customWidth="1"/>
    <col min="8463" max="8463" width="124.28515625" style="1" customWidth="1"/>
    <col min="8464" max="8704" width="10.85546875" style="1"/>
    <col min="8705" max="8705" width="4" style="1" customWidth="1"/>
    <col min="8706" max="8706" width="29.140625" style="1" customWidth="1"/>
    <col min="8707" max="8707" width="50.5703125" style="1" customWidth="1"/>
    <col min="8708" max="8708" width="17" style="1" customWidth="1"/>
    <col min="8709" max="8709" width="21.28515625" style="1" customWidth="1"/>
    <col min="8710" max="8710" width="35.5703125" style="1" customWidth="1"/>
    <col min="8711" max="8711" width="23.5703125" style="1" customWidth="1"/>
    <col min="8712" max="8712" width="17.42578125" style="1" customWidth="1"/>
    <col min="8713" max="8713" width="24.5703125" style="1" customWidth="1"/>
    <col min="8714" max="8714" width="21.85546875" style="1" customWidth="1"/>
    <col min="8715" max="8715" width="24.140625" style="1" customWidth="1"/>
    <col min="8716" max="8716" width="23.28515625" style="1" customWidth="1"/>
    <col min="8717" max="8717" width="18.85546875" style="1" customWidth="1"/>
    <col min="8718" max="8718" width="40.7109375" style="1" customWidth="1"/>
    <col min="8719" max="8719" width="124.28515625" style="1" customWidth="1"/>
    <col min="8720" max="8960" width="10.85546875" style="1"/>
    <col min="8961" max="8961" width="4" style="1" customWidth="1"/>
    <col min="8962" max="8962" width="29.140625" style="1" customWidth="1"/>
    <col min="8963" max="8963" width="50.5703125" style="1" customWidth="1"/>
    <col min="8964" max="8964" width="17" style="1" customWidth="1"/>
    <col min="8965" max="8965" width="21.28515625" style="1" customWidth="1"/>
    <col min="8966" max="8966" width="35.5703125" style="1" customWidth="1"/>
    <col min="8967" max="8967" width="23.5703125" style="1" customWidth="1"/>
    <col min="8968" max="8968" width="17.42578125" style="1" customWidth="1"/>
    <col min="8969" max="8969" width="24.5703125" style="1" customWidth="1"/>
    <col min="8970" max="8970" width="21.85546875" style="1" customWidth="1"/>
    <col min="8971" max="8971" width="24.140625" style="1" customWidth="1"/>
    <col min="8972" max="8972" width="23.28515625" style="1" customWidth="1"/>
    <col min="8973" max="8973" width="18.85546875" style="1" customWidth="1"/>
    <col min="8974" max="8974" width="40.7109375" style="1" customWidth="1"/>
    <col min="8975" max="8975" width="124.28515625" style="1" customWidth="1"/>
    <col min="8976" max="9216" width="10.85546875" style="1"/>
    <col min="9217" max="9217" width="4" style="1" customWidth="1"/>
    <col min="9218" max="9218" width="29.140625" style="1" customWidth="1"/>
    <col min="9219" max="9219" width="50.5703125" style="1" customWidth="1"/>
    <col min="9220" max="9220" width="17" style="1" customWidth="1"/>
    <col min="9221" max="9221" width="21.28515625" style="1" customWidth="1"/>
    <col min="9222" max="9222" width="35.5703125" style="1" customWidth="1"/>
    <col min="9223" max="9223" width="23.5703125" style="1" customWidth="1"/>
    <col min="9224" max="9224" width="17.42578125" style="1" customWidth="1"/>
    <col min="9225" max="9225" width="24.5703125" style="1" customWidth="1"/>
    <col min="9226" max="9226" width="21.85546875" style="1" customWidth="1"/>
    <col min="9227" max="9227" width="24.140625" style="1" customWidth="1"/>
    <col min="9228" max="9228" width="23.28515625" style="1" customWidth="1"/>
    <col min="9229" max="9229" width="18.85546875" style="1" customWidth="1"/>
    <col min="9230" max="9230" width="40.7109375" style="1" customWidth="1"/>
    <col min="9231" max="9231" width="124.28515625" style="1" customWidth="1"/>
    <col min="9232" max="9472" width="10.85546875" style="1"/>
    <col min="9473" max="9473" width="4" style="1" customWidth="1"/>
    <col min="9474" max="9474" width="29.140625" style="1" customWidth="1"/>
    <col min="9475" max="9475" width="50.5703125" style="1" customWidth="1"/>
    <col min="9476" max="9476" width="17" style="1" customWidth="1"/>
    <col min="9477" max="9477" width="21.28515625" style="1" customWidth="1"/>
    <col min="9478" max="9478" width="35.5703125" style="1" customWidth="1"/>
    <col min="9479" max="9479" width="23.5703125" style="1" customWidth="1"/>
    <col min="9480" max="9480" width="17.42578125" style="1" customWidth="1"/>
    <col min="9481" max="9481" width="24.5703125" style="1" customWidth="1"/>
    <col min="9482" max="9482" width="21.85546875" style="1" customWidth="1"/>
    <col min="9483" max="9483" width="24.140625" style="1" customWidth="1"/>
    <col min="9484" max="9484" width="23.28515625" style="1" customWidth="1"/>
    <col min="9485" max="9485" width="18.85546875" style="1" customWidth="1"/>
    <col min="9486" max="9486" width="40.7109375" style="1" customWidth="1"/>
    <col min="9487" max="9487" width="124.28515625" style="1" customWidth="1"/>
    <col min="9488" max="9728" width="10.85546875" style="1"/>
    <col min="9729" max="9729" width="4" style="1" customWidth="1"/>
    <col min="9730" max="9730" width="29.140625" style="1" customWidth="1"/>
    <col min="9731" max="9731" width="50.5703125" style="1" customWidth="1"/>
    <col min="9732" max="9732" width="17" style="1" customWidth="1"/>
    <col min="9733" max="9733" width="21.28515625" style="1" customWidth="1"/>
    <col min="9734" max="9734" width="35.5703125" style="1" customWidth="1"/>
    <col min="9735" max="9735" width="23.5703125" style="1" customWidth="1"/>
    <col min="9736" max="9736" width="17.42578125" style="1" customWidth="1"/>
    <col min="9737" max="9737" width="24.5703125" style="1" customWidth="1"/>
    <col min="9738" max="9738" width="21.85546875" style="1" customWidth="1"/>
    <col min="9739" max="9739" width="24.140625" style="1" customWidth="1"/>
    <col min="9740" max="9740" width="23.28515625" style="1" customWidth="1"/>
    <col min="9741" max="9741" width="18.85546875" style="1" customWidth="1"/>
    <col min="9742" max="9742" width="40.7109375" style="1" customWidth="1"/>
    <col min="9743" max="9743" width="124.28515625" style="1" customWidth="1"/>
    <col min="9744" max="9984" width="10.85546875" style="1"/>
    <col min="9985" max="9985" width="4" style="1" customWidth="1"/>
    <col min="9986" max="9986" width="29.140625" style="1" customWidth="1"/>
    <col min="9987" max="9987" width="50.5703125" style="1" customWidth="1"/>
    <col min="9988" max="9988" width="17" style="1" customWidth="1"/>
    <col min="9989" max="9989" width="21.28515625" style="1" customWidth="1"/>
    <col min="9990" max="9990" width="35.5703125" style="1" customWidth="1"/>
    <col min="9991" max="9991" width="23.5703125" style="1" customWidth="1"/>
    <col min="9992" max="9992" width="17.42578125" style="1" customWidth="1"/>
    <col min="9993" max="9993" width="24.5703125" style="1" customWidth="1"/>
    <col min="9994" max="9994" width="21.85546875" style="1" customWidth="1"/>
    <col min="9995" max="9995" width="24.140625" style="1" customWidth="1"/>
    <col min="9996" max="9996" width="23.28515625" style="1" customWidth="1"/>
    <col min="9997" max="9997" width="18.85546875" style="1" customWidth="1"/>
    <col min="9998" max="9998" width="40.7109375" style="1" customWidth="1"/>
    <col min="9999" max="9999" width="124.28515625" style="1" customWidth="1"/>
    <col min="10000" max="10240" width="10.85546875" style="1"/>
    <col min="10241" max="10241" width="4" style="1" customWidth="1"/>
    <col min="10242" max="10242" width="29.140625" style="1" customWidth="1"/>
    <col min="10243" max="10243" width="50.5703125" style="1" customWidth="1"/>
    <col min="10244" max="10244" width="17" style="1" customWidth="1"/>
    <col min="10245" max="10245" width="21.28515625" style="1" customWidth="1"/>
    <col min="10246" max="10246" width="35.5703125" style="1" customWidth="1"/>
    <col min="10247" max="10247" width="23.5703125" style="1" customWidth="1"/>
    <col min="10248" max="10248" width="17.42578125" style="1" customWidth="1"/>
    <col min="10249" max="10249" width="24.5703125" style="1" customWidth="1"/>
    <col min="10250" max="10250" width="21.85546875" style="1" customWidth="1"/>
    <col min="10251" max="10251" width="24.140625" style="1" customWidth="1"/>
    <col min="10252" max="10252" width="23.28515625" style="1" customWidth="1"/>
    <col min="10253" max="10253" width="18.85546875" style="1" customWidth="1"/>
    <col min="10254" max="10254" width="40.7109375" style="1" customWidth="1"/>
    <col min="10255" max="10255" width="124.28515625" style="1" customWidth="1"/>
    <col min="10256" max="10496" width="10.85546875" style="1"/>
    <col min="10497" max="10497" width="4" style="1" customWidth="1"/>
    <col min="10498" max="10498" width="29.140625" style="1" customWidth="1"/>
    <col min="10499" max="10499" width="50.5703125" style="1" customWidth="1"/>
    <col min="10500" max="10500" width="17" style="1" customWidth="1"/>
    <col min="10501" max="10501" width="21.28515625" style="1" customWidth="1"/>
    <col min="10502" max="10502" width="35.5703125" style="1" customWidth="1"/>
    <col min="10503" max="10503" width="23.5703125" style="1" customWidth="1"/>
    <col min="10504" max="10504" width="17.42578125" style="1" customWidth="1"/>
    <col min="10505" max="10505" width="24.5703125" style="1" customWidth="1"/>
    <col min="10506" max="10506" width="21.85546875" style="1" customWidth="1"/>
    <col min="10507" max="10507" width="24.140625" style="1" customWidth="1"/>
    <col min="10508" max="10508" width="23.28515625" style="1" customWidth="1"/>
    <col min="10509" max="10509" width="18.85546875" style="1" customWidth="1"/>
    <col min="10510" max="10510" width="40.7109375" style="1" customWidth="1"/>
    <col min="10511" max="10511" width="124.28515625" style="1" customWidth="1"/>
    <col min="10512" max="10752" width="10.85546875" style="1"/>
    <col min="10753" max="10753" width="4" style="1" customWidth="1"/>
    <col min="10754" max="10754" width="29.140625" style="1" customWidth="1"/>
    <col min="10755" max="10755" width="50.5703125" style="1" customWidth="1"/>
    <col min="10756" max="10756" width="17" style="1" customWidth="1"/>
    <col min="10757" max="10757" width="21.28515625" style="1" customWidth="1"/>
    <col min="10758" max="10758" width="35.5703125" style="1" customWidth="1"/>
    <col min="10759" max="10759" width="23.5703125" style="1" customWidth="1"/>
    <col min="10760" max="10760" width="17.42578125" style="1" customWidth="1"/>
    <col min="10761" max="10761" width="24.5703125" style="1" customWidth="1"/>
    <col min="10762" max="10762" width="21.85546875" style="1" customWidth="1"/>
    <col min="10763" max="10763" width="24.140625" style="1" customWidth="1"/>
    <col min="10764" max="10764" width="23.28515625" style="1" customWidth="1"/>
    <col min="10765" max="10765" width="18.85546875" style="1" customWidth="1"/>
    <col min="10766" max="10766" width="40.7109375" style="1" customWidth="1"/>
    <col min="10767" max="10767" width="124.28515625" style="1" customWidth="1"/>
    <col min="10768" max="11008" width="10.85546875" style="1"/>
    <col min="11009" max="11009" width="4" style="1" customWidth="1"/>
    <col min="11010" max="11010" width="29.140625" style="1" customWidth="1"/>
    <col min="11011" max="11011" width="50.5703125" style="1" customWidth="1"/>
    <col min="11012" max="11012" width="17" style="1" customWidth="1"/>
    <col min="11013" max="11013" width="21.28515625" style="1" customWidth="1"/>
    <col min="11014" max="11014" width="35.5703125" style="1" customWidth="1"/>
    <col min="11015" max="11015" width="23.5703125" style="1" customWidth="1"/>
    <col min="11016" max="11016" width="17.42578125" style="1" customWidth="1"/>
    <col min="11017" max="11017" width="24.5703125" style="1" customWidth="1"/>
    <col min="11018" max="11018" width="21.85546875" style="1" customWidth="1"/>
    <col min="11019" max="11019" width="24.140625" style="1" customWidth="1"/>
    <col min="11020" max="11020" width="23.28515625" style="1" customWidth="1"/>
    <col min="11021" max="11021" width="18.85546875" style="1" customWidth="1"/>
    <col min="11022" max="11022" width="40.7109375" style="1" customWidth="1"/>
    <col min="11023" max="11023" width="124.28515625" style="1" customWidth="1"/>
    <col min="11024" max="11264" width="10.85546875" style="1"/>
    <col min="11265" max="11265" width="4" style="1" customWidth="1"/>
    <col min="11266" max="11266" width="29.140625" style="1" customWidth="1"/>
    <col min="11267" max="11267" width="50.5703125" style="1" customWidth="1"/>
    <col min="11268" max="11268" width="17" style="1" customWidth="1"/>
    <col min="11269" max="11269" width="21.28515625" style="1" customWidth="1"/>
    <col min="11270" max="11270" width="35.5703125" style="1" customWidth="1"/>
    <col min="11271" max="11271" width="23.5703125" style="1" customWidth="1"/>
    <col min="11272" max="11272" width="17.42578125" style="1" customWidth="1"/>
    <col min="11273" max="11273" width="24.5703125" style="1" customWidth="1"/>
    <col min="11274" max="11274" width="21.85546875" style="1" customWidth="1"/>
    <col min="11275" max="11275" width="24.140625" style="1" customWidth="1"/>
    <col min="11276" max="11276" width="23.28515625" style="1" customWidth="1"/>
    <col min="11277" max="11277" width="18.85546875" style="1" customWidth="1"/>
    <col min="11278" max="11278" width="40.7109375" style="1" customWidth="1"/>
    <col min="11279" max="11279" width="124.28515625" style="1" customWidth="1"/>
    <col min="11280" max="11520" width="10.85546875" style="1"/>
    <col min="11521" max="11521" width="4" style="1" customWidth="1"/>
    <col min="11522" max="11522" width="29.140625" style="1" customWidth="1"/>
    <col min="11523" max="11523" width="50.5703125" style="1" customWidth="1"/>
    <col min="11524" max="11524" width="17" style="1" customWidth="1"/>
    <col min="11525" max="11525" width="21.28515625" style="1" customWidth="1"/>
    <col min="11526" max="11526" width="35.5703125" style="1" customWidth="1"/>
    <col min="11527" max="11527" width="23.5703125" style="1" customWidth="1"/>
    <col min="11528" max="11528" width="17.42578125" style="1" customWidth="1"/>
    <col min="11529" max="11529" width="24.5703125" style="1" customWidth="1"/>
    <col min="11530" max="11530" width="21.85546875" style="1" customWidth="1"/>
    <col min="11531" max="11531" width="24.140625" style="1" customWidth="1"/>
    <col min="11532" max="11532" width="23.28515625" style="1" customWidth="1"/>
    <col min="11533" max="11533" width="18.85546875" style="1" customWidth="1"/>
    <col min="11534" max="11534" width="40.7109375" style="1" customWidth="1"/>
    <col min="11535" max="11535" width="124.28515625" style="1" customWidth="1"/>
    <col min="11536" max="11776" width="10.85546875" style="1"/>
    <col min="11777" max="11777" width="4" style="1" customWidth="1"/>
    <col min="11778" max="11778" width="29.140625" style="1" customWidth="1"/>
    <col min="11779" max="11779" width="50.5703125" style="1" customWidth="1"/>
    <col min="11780" max="11780" width="17" style="1" customWidth="1"/>
    <col min="11781" max="11781" width="21.28515625" style="1" customWidth="1"/>
    <col min="11782" max="11782" width="35.5703125" style="1" customWidth="1"/>
    <col min="11783" max="11783" width="23.5703125" style="1" customWidth="1"/>
    <col min="11784" max="11784" width="17.42578125" style="1" customWidth="1"/>
    <col min="11785" max="11785" width="24.5703125" style="1" customWidth="1"/>
    <col min="11786" max="11786" width="21.85546875" style="1" customWidth="1"/>
    <col min="11787" max="11787" width="24.140625" style="1" customWidth="1"/>
    <col min="11788" max="11788" width="23.28515625" style="1" customWidth="1"/>
    <col min="11789" max="11789" width="18.85546875" style="1" customWidth="1"/>
    <col min="11790" max="11790" width="40.7109375" style="1" customWidth="1"/>
    <col min="11791" max="11791" width="124.28515625" style="1" customWidth="1"/>
    <col min="11792" max="12032" width="10.85546875" style="1"/>
    <col min="12033" max="12033" width="4" style="1" customWidth="1"/>
    <col min="12034" max="12034" width="29.140625" style="1" customWidth="1"/>
    <col min="12035" max="12035" width="50.5703125" style="1" customWidth="1"/>
    <col min="12036" max="12036" width="17" style="1" customWidth="1"/>
    <col min="12037" max="12037" width="21.28515625" style="1" customWidth="1"/>
    <col min="12038" max="12038" width="35.5703125" style="1" customWidth="1"/>
    <col min="12039" max="12039" width="23.5703125" style="1" customWidth="1"/>
    <col min="12040" max="12040" width="17.42578125" style="1" customWidth="1"/>
    <col min="12041" max="12041" width="24.5703125" style="1" customWidth="1"/>
    <col min="12042" max="12042" width="21.85546875" style="1" customWidth="1"/>
    <col min="12043" max="12043" width="24.140625" style="1" customWidth="1"/>
    <col min="12044" max="12044" width="23.28515625" style="1" customWidth="1"/>
    <col min="12045" max="12045" width="18.85546875" style="1" customWidth="1"/>
    <col min="12046" max="12046" width="40.7109375" style="1" customWidth="1"/>
    <col min="12047" max="12047" width="124.28515625" style="1" customWidth="1"/>
    <col min="12048" max="12288" width="10.85546875" style="1"/>
    <col min="12289" max="12289" width="4" style="1" customWidth="1"/>
    <col min="12290" max="12290" width="29.140625" style="1" customWidth="1"/>
    <col min="12291" max="12291" width="50.5703125" style="1" customWidth="1"/>
    <col min="12292" max="12292" width="17" style="1" customWidth="1"/>
    <col min="12293" max="12293" width="21.28515625" style="1" customWidth="1"/>
    <col min="12294" max="12294" width="35.5703125" style="1" customWidth="1"/>
    <col min="12295" max="12295" width="23.5703125" style="1" customWidth="1"/>
    <col min="12296" max="12296" width="17.42578125" style="1" customWidth="1"/>
    <col min="12297" max="12297" width="24.5703125" style="1" customWidth="1"/>
    <col min="12298" max="12298" width="21.85546875" style="1" customWidth="1"/>
    <col min="12299" max="12299" width="24.140625" style="1" customWidth="1"/>
    <col min="12300" max="12300" width="23.28515625" style="1" customWidth="1"/>
    <col min="12301" max="12301" width="18.85546875" style="1" customWidth="1"/>
    <col min="12302" max="12302" width="40.7109375" style="1" customWidth="1"/>
    <col min="12303" max="12303" width="124.28515625" style="1" customWidth="1"/>
    <col min="12304" max="12544" width="10.85546875" style="1"/>
    <col min="12545" max="12545" width="4" style="1" customWidth="1"/>
    <col min="12546" max="12546" width="29.140625" style="1" customWidth="1"/>
    <col min="12547" max="12547" width="50.5703125" style="1" customWidth="1"/>
    <col min="12548" max="12548" width="17" style="1" customWidth="1"/>
    <col min="12549" max="12549" width="21.28515625" style="1" customWidth="1"/>
    <col min="12550" max="12550" width="35.5703125" style="1" customWidth="1"/>
    <col min="12551" max="12551" width="23.5703125" style="1" customWidth="1"/>
    <col min="12552" max="12552" width="17.42578125" style="1" customWidth="1"/>
    <col min="12553" max="12553" width="24.5703125" style="1" customWidth="1"/>
    <col min="12554" max="12554" width="21.85546875" style="1" customWidth="1"/>
    <col min="12555" max="12555" width="24.140625" style="1" customWidth="1"/>
    <col min="12556" max="12556" width="23.28515625" style="1" customWidth="1"/>
    <col min="12557" max="12557" width="18.85546875" style="1" customWidth="1"/>
    <col min="12558" max="12558" width="40.7109375" style="1" customWidth="1"/>
    <col min="12559" max="12559" width="124.28515625" style="1" customWidth="1"/>
    <col min="12560" max="12800" width="10.85546875" style="1"/>
    <col min="12801" max="12801" width="4" style="1" customWidth="1"/>
    <col min="12802" max="12802" width="29.140625" style="1" customWidth="1"/>
    <col min="12803" max="12803" width="50.5703125" style="1" customWidth="1"/>
    <col min="12804" max="12804" width="17" style="1" customWidth="1"/>
    <col min="12805" max="12805" width="21.28515625" style="1" customWidth="1"/>
    <col min="12806" max="12806" width="35.5703125" style="1" customWidth="1"/>
    <col min="12807" max="12807" width="23.5703125" style="1" customWidth="1"/>
    <col min="12808" max="12808" width="17.42578125" style="1" customWidth="1"/>
    <col min="12809" max="12809" width="24.5703125" style="1" customWidth="1"/>
    <col min="12810" max="12810" width="21.85546875" style="1" customWidth="1"/>
    <col min="12811" max="12811" width="24.140625" style="1" customWidth="1"/>
    <col min="12812" max="12812" width="23.28515625" style="1" customWidth="1"/>
    <col min="12813" max="12813" width="18.85546875" style="1" customWidth="1"/>
    <col min="12814" max="12814" width="40.7109375" style="1" customWidth="1"/>
    <col min="12815" max="12815" width="124.28515625" style="1" customWidth="1"/>
    <col min="12816" max="13056" width="10.85546875" style="1"/>
    <col min="13057" max="13057" width="4" style="1" customWidth="1"/>
    <col min="13058" max="13058" width="29.140625" style="1" customWidth="1"/>
    <col min="13059" max="13059" width="50.5703125" style="1" customWidth="1"/>
    <col min="13060" max="13060" width="17" style="1" customWidth="1"/>
    <col min="13061" max="13061" width="21.28515625" style="1" customWidth="1"/>
    <col min="13062" max="13062" width="35.5703125" style="1" customWidth="1"/>
    <col min="13063" max="13063" width="23.5703125" style="1" customWidth="1"/>
    <col min="13064" max="13064" width="17.42578125" style="1" customWidth="1"/>
    <col min="13065" max="13065" width="24.5703125" style="1" customWidth="1"/>
    <col min="13066" max="13066" width="21.85546875" style="1" customWidth="1"/>
    <col min="13067" max="13067" width="24.140625" style="1" customWidth="1"/>
    <col min="13068" max="13068" width="23.28515625" style="1" customWidth="1"/>
    <col min="13069" max="13069" width="18.85546875" style="1" customWidth="1"/>
    <col min="13070" max="13070" width="40.7109375" style="1" customWidth="1"/>
    <col min="13071" max="13071" width="124.28515625" style="1" customWidth="1"/>
    <col min="13072" max="13312" width="10.85546875" style="1"/>
    <col min="13313" max="13313" width="4" style="1" customWidth="1"/>
    <col min="13314" max="13314" width="29.140625" style="1" customWidth="1"/>
    <col min="13315" max="13315" width="50.5703125" style="1" customWidth="1"/>
    <col min="13316" max="13316" width="17" style="1" customWidth="1"/>
    <col min="13317" max="13317" width="21.28515625" style="1" customWidth="1"/>
    <col min="13318" max="13318" width="35.5703125" style="1" customWidth="1"/>
    <col min="13319" max="13319" width="23.5703125" style="1" customWidth="1"/>
    <col min="13320" max="13320" width="17.42578125" style="1" customWidth="1"/>
    <col min="13321" max="13321" width="24.5703125" style="1" customWidth="1"/>
    <col min="13322" max="13322" width="21.85546875" style="1" customWidth="1"/>
    <col min="13323" max="13323" width="24.140625" style="1" customWidth="1"/>
    <col min="13324" max="13324" width="23.28515625" style="1" customWidth="1"/>
    <col min="13325" max="13325" width="18.85546875" style="1" customWidth="1"/>
    <col min="13326" max="13326" width="40.7109375" style="1" customWidth="1"/>
    <col min="13327" max="13327" width="124.28515625" style="1" customWidth="1"/>
    <col min="13328" max="13568" width="10.85546875" style="1"/>
    <col min="13569" max="13569" width="4" style="1" customWidth="1"/>
    <col min="13570" max="13570" width="29.140625" style="1" customWidth="1"/>
    <col min="13571" max="13571" width="50.5703125" style="1" customWidth="1"/>
    <col min="13572" max="13572" width="17" style="1" customWidth="1"/>
    <col min="13573" max="13573" width="21.28515625" style="1" customWidth="1"/>
    <col min="13574" max="13574" width="35.5703125" style="1" customWidth="1"/>
    <col min="13575" max="13575" width="23.5703125" style="1" customWidth="1"/>
    <col min="13576" max="13576" width="17.42578125" style="1" customWidth="1"/>
    <col min="13577" max="13577" width="24.5703125" style="1" customWidth="1"/>
    <col min="13578" max="13578" width="21.85546875" style="1" customWidth="1"/>
    <col min="13579" max="13579" width="24.140625" style="1" customWidth="1"/>
    <col min="13580" max="13580" width="23.28515625" style="1" customWidth="1"/>
    <col min="13581" max="13581" width="18.85546875" style="1" customWidth="1"/>
    <col min="13582" max="13582" width="40.7109375" style="1" customWidth="1"/>
    <col min="13583" max="13583" width="124.28515625" style="1" customWidth="1"/>
    <col min="13584" max="13824" width="10.85546875" style="1"/>
    <col min="13825" max="13825" width="4" style="1" customWidth="1"/>
    <col min="13826" max="13826" width="29.140625" style="1" customWidth="1"/>
    <col min="13827" max="13827" width="50.5703125" style="1" customWidth="1"/>
    <col min="13828" max="13828" width="17" style="1" customWidth="1"/>
    <col min="13829" max="13829" width="21.28515625" style="1" customWidth="1"/>
    <col min="13830" max="13830" width="35.5703125" style="1" customWidth="1"/>
    <col min="13831" max="13831" width="23.5703125" style="1" customWidth="1"/>
    <col min="13832" max="13832" width="17.42578125" style="1" customWidth="1"/>
    <col min="13833" max="13833" width="24.5703125" style="1" customWidth="1"/>
    <col min="13834" max="13834" width="21.85546875" style="1" customWidth="1"/>
    <col min="13835" max="13835" width="24.140625" style="1" customWidth="1"/>
    <col min="13836" max="13836" width="23.28515625" style="1" customWidth="1"/>
    <col min="13837" max="13837" width="18.85546875" style="1" customWidth="1"/>
    <col min="13838" max="13838" width="40.7109375" style="1" customWidth="1"/>
    <col min="13839" max="13839" width="124.28515625" style="1" customWidth="1"/>
    <col min="13840" max="14080" width="10.85546875" style="1"/>
    <col min="14081" max="14081" width="4" style="1" customWidth="1"/>
    <col min="14082" max="14082" width="29.140625" style="1" customWidth="1"/>
    <col min="14083" max="14083" width="50.5703125" style="1" customWidth="1"/>
    <col min="14084" max="14084" width="17" style="1" customWidth="1"/>
    <col min="14085" max="14085" width="21.28515625" style="1" customWidth="1"/>
    <col min="14086" max="14086" width="35.5703125" style="1" customWidth="1"/>
    <col min="14087" max="14087" width="23.5703125" style="1" customWidth="1"/>
    <col min="14088" max="14088" width="17.42578125" style="1" customWidth="1"/>
    <col min="14089" max="14089" width="24.5703125" style="1" customWidth="1"/>
    <col min="14090" max="14090" width="21.85546875" style="1" customWidth="1"/>
    <col min="14091" max="14091" width="24.140625" style="1" customWidth="1"/>
    <col min="14092" max="14092" width="23.28515625" style="1" customWidth="1"/>
    <col min="14093" max="14093" width="18.85546875" style="1" customWidth="1"/>
    <col min="14094" max="14094" width="40.7109375" style="1" customWidth="1"/>
    <col min="14095" max="14095" width="124.28515625" style="1" customWidth="1"/>
    <col min="14096" max="14336" width="10.85546875" style="1"/>
    <col min="14337" max="14337" width="4" style="1" customWidth="1"/>
    <col min="14338" max="14338" width="29.140625" style="1" customWidth="1"/>
    <col min="14339" max="14339" width="50.5703125" style="1" customWidth="1"/>
    <col min="14340" max="14340" width="17" style="1" customWidth="1"/>
    <col min="14341" max="14341" width="21.28515625" style="1" customWidth="1"/>
    <col min="14342" max="14342" width="35.5703125" style="1" customWidth="1"/>
    <col min="14343" max="14343" width="23.5703125" style="1" customWidth="1"/>
    <col min="14344" max="14344" width="17.42578125" style="1" customWidth="1"/>
    <col min="14345" max="14345" width="24.5703125" style="1" customWidth="1"/>
    <col min="14346" max="14346" width="21.85546875" style="1" customWidth="1"/>
    <col min="14347" max="14347" width="24.140625" style="1" customWidth="1"/>
    <col min="14348" max="14348" width="23.28515625" style="1" customWidth="1"/>
    <col min="14349" max="14349" width="18.85546875" style="1" customWidth="1"/>
    <col min="14350" max="14350" width="40.7109375" style="1" customWidth="1"/>
    <col min="14351" max="14351" width="124.28515625" style="1" customWidth="1"/>
    <col min="14352" max="14592" width="10.85546875" style="1"/>
    <col min="14593" max="14593" width="4" style="1" customWidth="1"/>
    <col min="14594" max="14594" width="29.140625" style="1" customWidth="1"/>
    <col min="14595" max="14595" width="50.5703125" style="1" customWidth="1"/>
    <col min="14596" max="14596" width="17" style="1" customWidth="1"/>
    <col min="14597" max="14597" width="21.28515625" style="1" customWidth="1"/>
    <col min="14598" max="14598" width="35.5703125" style="1" customWidth="1"/>
    <col min="14599" max="14599" width="23.5703125" style="1" customWidth="1"/>
    <col min="14600" max="14600" width="17.42578125" style="1" customWidth="1"/>
    <col min="14601" max="14601" width="24.5703125" style="1" customWidth="1"/>
    <col min="14602" max="14602" width="21.85546875" style="1" customWidth="1"/>
    <col min="14603" max="14603" width="24.140625" style="1" customWidth="1"/>
    <col min="14604" max="14604" width="23.28515625" style="1" customWidth="1"/>
    <col min="14605" max="14605" width="18.85546875" style="1" customWidth="1"/>
    <col min="14606" max="14606" width="40.7109375" style="1" customWidth="1"/>
    <col min="14607" max="14607" width="124.28515625" style="1" customWidth="1"/>
    <col min="14608" max="14848" width="10.85546875" style="1"/>
    <col min="14849" max="14849" width="4" style="1" customWidth="1"/>
    <col min="14850" max="14850" width="29.140625" style="1" customWidth="1"/>
    <col min="14851" max="14851" width="50.5703125" style="1" customWidth="1"/>
    <col min="14852" max="14852" width="17" style="1" customWidth="1"/>
    <col min="14853" max="14853" width="21.28515625" style="1" customWidth="1"/>
    <col min="14854" max="14854" width="35.5703125" style="1" customWidth="1"/>
    <col min="14855" max="14855" width="23.5703125" style="1" customWidth="1"/>
    <col min="14856" max="14856" width="17.42578125" style="1" customWidth="1"/>
    <col min="14857" max="14857" width="24.5703125" style="1" customWidth="1"/>
    <col min="14858" max="14858" width="21.85546875" style="1" customWidth="1"/>
    <col min="14859" max="14859" width="24.140625" style="1" customWidth="1"/>
    <col min="14860" max="14860" width="23.28515625" style="1" customWidth="1"/>
    <col min="14861" max="14861" width="18.85546875" style="1" customWidth="1"/>
    <col min="14862" max="14862" width="40.7109375" style="1" customWidth="1"/>
    <col min="14863" max="14863" width="124.28515625" style="1" customWidth="1"/>
    <col min="14864" max="15104" width="10.85546875" style="1"/>
    <col min="15105" max="15105" width="4" style="1" customWidth="1"/>
    <col min="15106" max="15106" width="29.140625" style="1" customWidth="1"/>
    <col min="15107" max="15107" width="50.5703125" style="1" customWidth="1"/>
    <col min="15108" max="15108" width="17" style="1" customWidth="1"/>
    <col min="15109" max="15109" width="21.28515625" style="1" customWidth="1"/>
    <col min="15110" max="15110" width="35.5703125" style="1" customWidth="1"/>
    <col min="15111" max="15111" width="23.5703125" style="1" customWidth="1"/>
    <col min="15112" max="15112" width="17.42578125" style="1" customWidth="1"/>
    <col min="15113" max="15113" width="24.5703125" style="1" customWidth="1"/>
    <col min="15114" max="15114" width="21.85546875" style="1" customWidth="1"/>
    <col min="15115" max="15115" width="24.140625" style="1" customWidth="1"/>
    <col min="15116" max="15116" width="23.28515625" style="1" customWidth="1"/>
    <col min="15117" max="15117" width="18.85546875" style="1" customWidth="1"/>
    <col min="15118" max="15118" width="40.7109375" style="1" customWidth="1"/>
    <col min="15119" max="15119" width="124.28515625" style="1" customWidth="1"/>
    <col min="15120" max="15360" width="10.85546875" style="1"/>
    <col min="15361" max="15361" width="4" style="1" customWidth="1"/>
    <col min="15362" max="15362" width="29.140625" style="1" customWidth="1"/>
    <col min="15363" max="15363" width="50.5703125" style="1" customWidth="1"/>
    <col min="15364" max="15364" width="17" style="1" customWidth="1"/>
    <col min="15365" max="15365" width="21.28515625" style="1" customWidth="1"/>
    <col min="15366" max="15366" width="35.5703125" style="1" customWidth="1"/>
    <col min="15367" max="15367" width="23.5703125" style="1" customWidth="1"/>
    <col min="15368" max="15368" width="17.42578125" style="1" customWidth="1"/>
    <col min="15369" max="15369" width="24.5703125" style="1" customWidth="1"/>
    <col min="15370" max="15370" width="21.85546875" style="1" customWidth="1"/>
    <col min="15371" max="15371" width="24.140625" style="1" customWidth="1"/>
    <col min="15372" max="15372" width="23.28515625" style="1" customWidth="1"/>
    <col min="15373" max="15373" width="18.85546875" style="1" customWidth="1"/>
    <col min="15374" max="15374" width="40.7109375" style="1" customWidth="1"/>
    <col min="15375" max="15375" width="124.28515625" style="1" customWidth="1"/>
    <col min="15376" max="15616" width="10.85546875" style="1"/>
    <col min="15617" max="15617" width="4" style="1" customWidth="1"/>
    <col min="15618" max="15618" width="29.140625" style="1" customWidth="1"/>
    <col min="15619" max="15619" width="50.5703125" style="1" customWidth="1"/>
    <col min="15620" max="15620" width="17" style="1" customWidth="1"/>
    <col min="15621" max="15621" width="21.28515625" style="1" customWidth="1"/>
    <col min="15622" max="15622" width="35.5703125" style="1" customWidth="1"/>
    <col min="15623" max="15623" width="23.5703125" style="1" customWidth="1"/>
    <col min="15624" max="15624" width="17.42578125" style="1" customWidth="1"/>
    <col min="15625" max="15625" width="24.5703125" style="1" customWidth="1"/>
    <col min="15626" max="15626" width="21.85546875" style="1" customWidth="1"/>
    <col min="15627" max="15627" width="24.140625" style="1" customWidth="1"/>
    <col min="15628" max="15628" width="23.28515625" style="1" customWidth="1"/>
    <col min="15629" max="15629" width="18.85546875" style="1" customWidth="1"/>
    <col min="15630" max="15630" width="40.7109375" style="1" customWidth="1"/>
    <col min="15631" max="15631" width="124.28515625" style="1" customWidth="1"/>
    <col min="15632" max="15872" width="10.85546875" style="1"/>
    <col min="15873" max="15873" width="4" style="1" customWidth="1"/>
    <col min="15874" max="15874" width="29.140625" style="1" customWidth="1"/>
    <col min="15875" max="15875" width="50.5703125" style="1" customWidth="1"/>
    <col min="15876" max="15876" width="17" style="1" customWidth="1"/>
    <col min="15877" max="15877" width="21.28515625" style="1" customWidth="1"/>
    <col min="15878" max="15878" width="35.5703125" style="1" customWidth="1"/>
    <col min="15879" max="15879" width="23.5703125" style="1" customWidth="1"/>
    <col min="15880" max="15880" width="17.42578125" style="1" customWidth="1"/>
    <col min="15881" max="15881" width="24.5703125" style="1" customWidth="1"/>
    <col min="15882" max="15882" width="21.85546875" style="1" customWidth="1"/>
    <col min="15883" max="15883" width="24.140625" style="1" customWidth="1"/>
    <col min="15884" max="15884" width="23.28515625" style="1" customWidth="1"/>
    <col min="15885" max="15885" width="18.85546875" style="1" customWidth="1"/>
    <col min="15886" max="15886" width="40.7109375" style="1" customWidth="1"/>
    <col min="15887" max="15887" width="124.28515625" style="1" customWidth="1"/>
    <col min="15888" max="16128" width="10.85546875" style="1"/>
    <col min="16129" max="16129" width="4" style="1" customWidth="1"/>
    <col min="16130" max="16130" width="29.140625" style="1" customWidth="1"/>
    <col min="16131" max="16131" width="50.5703125" style="1" customWidth="1"/>
    <col min="16132" max="16132" width="17" style="1" customWidth="1"/>
    <col min="16133" max="16133" width="21.28515625" style="1" customWidth="1"/>
    <col min="16134" max="16134" width="35.5703125" style="1" customWidth="1"/>
    <col min="16135" max="16135" width="23.5703125" style="1" customWidth="1"/>
    <col min="16136" max="16136" width="17.42578125" style="1" customWidth="1"/>
    <col min="16137" max="16137" width="24.5703125" style="1" customWidth="1"/>
    <col min="16138" max="16138" width="21.85546875" style="1" customWidth="1"/>
    <col min="16139" max="16139" width="24.140625" style="1" customWidth="1"/>
    <col min="16140" max="16140" width="23.28515625" style="1" customWidth="1"/>
    <col min="16141" max="16141" width="18.85546875" style="1" customWidth="1"/>
    <col min="16142" max="16142" width="40.7109375" style="1" customWidth="1"/>
    <col min="16143" max="16143" width="124.28515625" style="1" customWidth="1"/>
    <col min="16144" max="16384" width="10.85546875" style="1"/>
  </cols>
  <sheetData>
    <row r="1" spans="2:14" ht="50.1" customHeight="1" thickBot="1" x14ac:dyDescent="0.3">
      <c r="B1" s="83" t="s">
        <v>0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5"/>
    </row>
    <row r="2" spans="2:14" ht="12.75" customHeight="1" x14ac:dyDescent="0.25">
      <c r="B2" s="2"/>
      <c r="C2" s="3"/>
      <c r="D2" s="4"/>
      <c r="E2" s="11"/>
      <c r="F2" s="11"/>
      <c r="G2" s="11"/>
      <c r="H2" s="5"/>
      <c r="I2" s="55"/>
      <c r="J2" s="55"/>
      <c r="K2" s="4"/>
      <c r="L2" s="11"/>
      <c r="M2" s="3"/>
      <c r="N2" s="6"/>
    </row>
    <row r="3" spans="2:14" ht="26.25" customHeight="1" thickBot="1" x14ac:dyDescent="0.3">
      <c r="B3" s="86" t="s">
        <v>1</v>
      </c>
      <c r="C3" s="87"/>
      <c r="D3" s="4"/>
      <c r="E3" s="11"/>
      <c r="F3" s="11"/>
      <c r="G3" s="11"/>
      <c r="H3" s="5"/>
      <c r="I3" s="55"/>
      <c r="J3" s="55"/>
      <c r="K3" s="4"/>
      <c r="L3" s="11"/>
      <c r="M3" s="3"/>
      <c r="N3" s="6"/>
    </row>
    <row r="4" spans="2:14" ht="30" customHeight="1" x14ac:dyDescent="0.25">
      <c r="B4" s="7" t="s">
        <v>2</v>
      </c>
      <c r="C4" s="8" t="s">
        <v>3</v>
      </c>
      <c r="D4" s="4"/>
      <c r="E4" s="11"/>
      <c r="F4" s="88" t="s">
        <v>4</v>
      </c>
      <c r="G4" s="89"/>
      <c r="H4" s="89"/>
      <c r="I4" s="90"/>
      <c r="J4" s="56"/>
      <c r="K4" s="4"/>
      <c r="L4" s="11"/>
      <c r="M4" s="3"/>
      <c r="N4" s="6"/>
    </row>
    <row r="5" spans="2:14" ht="15" customHeight="1" x14ac:dyDescent="0.25">
      <c r="B5" s="9" t="s">
        <v>5</v>
      </c>
      <c r="C5" s="10" t="s">
        <v>6</v>
      </c>
      <c r="D5" s="4"/>
      <c r="E5" s="11"/>
      <c r="F5" s="91"/>
      <c r="G5" s="92"/>
      <c r="H5" s="92"/>
      <c r="I5" s="93"/>
      <c r="J5" s="56"/>
      <c r="K5" s="4"/>
      <c r="L5" s="11"/>
      <c r="M5" s="3"/>
      <c r="N5" s="6"/>
    </row>
    <row r="6" spans="2:14" ht="18.75" customHeight="1" x14ac:dyDescent="0.25">
      <c r="B6" s="9" t="s">
        <v>7</v>
      </c>
      <c r="C6" s="12" t="s">
        <v>8</v>
      </c>
      <c r="D6" s="4"/>
      <c r="E6" s="11"/>
      <c r="F6" s="91"/>
      <c r="G6" s="92"/>
      <c r="H6" s="92"/>
      <c r="I6" s="93"/>
      <c r="J6" s="56"/>
      <c r="K6" s="4"/>
      <c r="L6" s="11"/>
      <c r="M6" s="3"/>
      <c r="N6" s="6"/>
    </row>
    <row r="7" spans="2:14" ht="21" customHeight="1" x14ac:dyDescent="0.25">
      <c r="B7" s="9" t="s">
        <v>9</v>
      </c>
      <c r="C7" s="13" t="s">
        <v>10</v>
      </c>
      <c r="D7" s="4"/>
      <c r="E7" s="11"/>
      <c r="F7" s="91"/>
      <c r="G7" s="92"/>
      <c r="H7" s="92"/>
      <c r="I7" s="93"/>
      <c r="J7" s="56"/>
      <c r="K7" s="4"/>
      <c r="L7" s="11"/>
      <c r="M7" s="3"/>
      <c r="N7" s="6"/>
    </row>
    <row r="8" spans="2:14" ht="180.75" customHeight="1" x14ac:dyDescent="0.25">
      <c r="B8" s="14" t="s">
        <v>11</v>
      </c>
      <c r="C8" s="15" t="s">
        <v>12</v>
      </c>
      <c r="D8" s="4"/>
      <c r="E8" s="11"/>
      <c r="F8" s="94"/>
      <c r="G8" s="95"/>
      <c r="H8" s="95"/>
      <c r="I8" s="96"/>
      <c r="J8" s="56"/>
      <c r="K8" s="4"/>
      <c r="L8" s="11"/>
      <c r="M8" s="3"/>
      <c r="N8" s="6"/>
    </row>
    <row r="9" spans="2:14" ht="115.5" customHeight="1" x14ac:dyDescent="0.25">
      <c r="B9" s="14" t="s">
        <v>13</v>
      </c>
      <c r="C9" s="15" t="s">
        <v>14</v>
      </c>
      <c r="D9" s="4"/>
      <c r="E9" s="11"/>
      <c r="F9" s="11"/>
      <c r="G9" s="11"/>
      <c r="H9" s="11"/>
      <c r="I9" s="56"/>
      <c r="J9" s="56"/>
      <c r="K9" s="4"/>
      <c r="L9" s="11"/>
      <c r="M9" s="3"/>
      <c r="N9" s="6"/>
    </row>
    <row r="10" spans="2:14" ht="35.25" customHeight="1" x14ac:dyDescent="0.25">
      <c r="B10" s="9" t="s">
        <v>15</v>
      </c>
      <c r="C10" s="10"/>
      <c r="D10" s="4"/>
      <c r="E10" s="11"/>
      <c r="F10" s="11"/>
      <c r="G10" s="11"/>
      <c r="H10" s="5"/>
      <c r="I10" s="55"/>
      <c r="J10" s="55"/>
      <c r="K10" s="4"/>
      <c r="L10" s="11"/>
      <c r="M10" s="3"/>
      <c r="N10" s="6"/>
    </row>
    <row r="11" spans="2:14" ht="39" customHeight="1" x14ac:dyDescent="0.25">
      <c r="B11" s="9" t="s">
        <v>16</v>
      </c>
      <c r="C11" s="10" t="s">
        <v>17</v>
      </c>
      <c r="D11" s="4"/>
      <c r="E11" s="11"/>
      <c r="F11" s="88" t="s">
        <v>18</v>
      </c>
      <c r="G11" s="89"/>
      <c r="H11" s="89"/>
      <c r="I11" s="90"/>
      <c r="J11" s="56"/>
      <c r="K11" s="4"/>
      <c r="L11" s="11"/>
      <c r="M11" s="3"/>
      <c r="N11" s="6"/>
    </row>
    <row r="12" spans="2:14" ht="27" customHeight="1" x14ac:dyDescent="0.25">
      <c r="B12" s="9" t="s">
        <v>19</v>
      </c>
      <c r="C12" s="16" t="s">
        <v>20</v>
      </c>
      <c r="D12" s="4"/>
      <c r="E12" s="11"/>
      <c r="F12" s="91"/>
      <c r="G12" s="92"/>
      <c r="H12" s="92"/>
      <c r="I12" s="93"/>
      <c r="J12" s="56"/>
      <c r="K12" s="4"/>
      <c r="L12" s="11"/>
      <c r="M12" s="3"/>
      <c r="N12" s="6"/>
    </row>
    <row r="13" spans="2:14" ht="27" customHeight="1" x14ac:dyDescent="0.25">
      <c r="B13" s="9" t="s">
        <v>21</v>
      </c>
      <c r="C13" s="17">
        <v>5211258593</v>
      </c>
      <c r="D13" s="18"/>
      <c r="E13" s="11"/>
      <c r="F13" s="91"/>
      <c r="G13" s="92"/>
      <c r="H13" s="92"/>
      <c r="I13" s="93"/>
      <c r="J13" s="56"/>
      <c r="K13" s="4"/>
      <c r="L13" s="11"/>
      <c r="M13" s="3"/>
      <c r="N13" s="6"/>
    </row>
    <row r="14" spans="2:14" ht="30" customHeight="1" x14ac:dyDescent="0.25">
      <c r="B14" s="9" t="s">
        <v>22</v>
      </c>
      <c r="C14" s="19">
        <f>+[1]Hoja2!K18</f>
        <v>193047400</v>
      </c>
      <c r="D14" s="4"/>
      <c r="E14" s="11"/>
      <c r="F14" s="91"/>
      <c r="G14" s="92"/>
      <c r="H14" s="92"/>
      <c r="I14" s="93"/>
      <c r="J14" s="56"/>
      <c r="K14" s="4"/>
      <c r="L14" s="11"/>
      <c r="M14" s="3"/>
      <c r="N14" s="6"/>
    </row>
    <row r="15" spans="2:14" ht="29.25" customHeight="1" x14ac:dyDescent="0.25">
      <c r="B15" s="9" t="s">
        <v>23</v>
      </c>
      <c r="C15" s="19">
        <f>+[1]Hoja2!K20</f>
        <v>19304740</v>
      </c>
      <c r="D15" s="4"/>
      <c r="E15" s="11"/>
      <c r="F15" s="91"/>
      <c r="G15" s="92"/>
      <c r="H15" s="92"/>
      <c r="I15" s="93"/>
      <c r="J15" s="56"/>
      <c r="K15" s="4"/>
      <c r="L15" s="11"/>
      <c r="M15" s="3"/>
      <c r="N15" s="6"/>
    </row>
    <row r="16" spans="2:14" ht="33" customHeight="1" thickBot="1" x14ac:dyDescent="0.3">
      <c r="B16" s="20" t="s">
        <v>24</v>
      </c>
      <c r="C16" s="21" t="s">
        <v>25</v>
      </c>
      <c r="D16" s="4"/>
      <c r="E16" s="11"/>
      <c r="F16" s="94"/>
      <c r="G16" s="95"/>
      <c r="H16" s="95"/>
      <c r="I16" s="96"/>
      <c r="J16" s="56"/>
      <c r="K16" s="4"/>
      <c r="L16" s="11"/>
      <c r="M16" s="3"/>
      <c r="N16" s="6"/>
    </row>
    <row r="17" spans="2:15" ht="16.5" customHeight="1" x14ac:dyDescent="0.25">
      <c r="B17" s="22"/>
      <c r="C17" s="3"/>
      <c r="D17" s="4"/>
      <c r="E17" s="11"/>
      <c r="F17" s="11"/>
      <c r="G17" s="11"/>
      <c r="H17" s="5"/>
      <c r="I17" s="55"/>
      <c r="J17" s="55"/>
      <c r="K17" s="23"/>
      <c r="L17" s="11"/>
      <c r="M17" s="3"/>
      <c r="N17" s="6"/>
    </row>
    <row r="18" spans="2:15" ht="28.5" customHeight="1" thickBot="1" x14ac:dyDescent="0.3">
      <c r="B18" s="86" t="s">
        <v>26</v>
      </c>
      <c r="C18" s="87"/>
      <c r="D18" s="4"/>
      <c r="E18" s="11"/>
      <c r="F18" s="11"/>
      <c r="G18" s="11"/>
      <c r="H18" s="5"/>
      <c r="I18" s="55"/>
      <c r="J18" s="55"/>
      <c r="K18" s="4"/>
      <c r="L18" s="11"/>
      <c r="M18" s="3"/>
      <c r="N18" s="6"/>
    </row>
    <row r="19" spans="2:15" s="29" customFormat="1" ht="72.75" customHeight="1" x14ac:dyDescent="0.25">
      <c r="B19" s="24" t="s">
        <v>27</v>
      </c>
      <c r="C19" s="25" t="s">
        <v>28</v>
      </c>
      <c r="D19" s="26" t="s">
        <v>29</v>
      </c>
      <c r="E19" s="26" t="s">
        <v>30</v>
      </c>
      <c r="F19" s="26" t="s">
        <v>31</v>
      </c>
      <c r="G19" s="26" t="s">
        <v>32</v>
      </c>
      <c r="H19" s="26" t="s">
        <v>33</v>
      </c>
      <c r="I19" s="26" t="s">
        <v>34</v>
      </c>
      <c r="J19" s="26" t="s">
        <v>35</v>
      </c>
      <c r="K19" s="27" t="s">
        <v>36</v>
      </c>
      <c r="L19" s="26" t="s">
        <v>37</v>
      </c>
      <c r="M19" s="26" t="s">
        <v>38</v>
      </c>
      <c r="N19" s="28" t="s">
        <v>39</v>
      </c>
    </row>
    <row r="20" spans="2:15" s="3" customFormat="1" ht="45" customHeight="1" x14ac:dyDescent="0.25">
      <c r="B20" s="9">
        <v>80141800</v>
      </c>
      <c r="C20" s="30" t="s">
        <v>40</v>
      </c>
      <c r="D20" s="31" t="s">
        <v>41</v>
      </c>
      <c r="E20" s="32" t="s">
        <v>42</v>
      </c>
      <c r="F20" s="32" t="s">
        <v>43</v>
      </c>
      <c r="G20" s="32" t="s">
        <v>44</v>
      </c>
      <c r="H20" s="32" t="s">
        <v>34</v>
      </c>
      <c r="I20" s="33">
        <v>6500000</v>
      </c>
      <c r="J20" s="33">
        <v>0</v>
      </c>
      <c r="K20" s="33">
        <f t="shared" ref="K20:K83" si="0">+I20+J20</f>
        <v>6500000</v>
      </c>
      <c r="L20" s="32" t="s">
        <v>45</v>
      </c>
      <c r="M20" s="32" t="s">
        <v>46</v>
      </c>
      <c r="N20" s="10" t="s">
        <v>47</v>
      </c>
    </row>
    <row r="21" spans="2:15" s="3" customFormat="1" ht="155.25" customHeight="1" x14ac:dyDescent="0.3">
      <c r="B21" s="9" t="s">
        <v>48</v>
      </c>
      <c r="C21" s="57" t="s">
        <v>49</v>
      </c>
      <c r="D21" s="31" t="s">
        <v>50</v>
      </c>
      <c r="E21" s="32" t="s">
        <v>51</v>
      </c>
      <c r="F21" s="32" t="s">
        <v>52</v>
      </c>
      <c r="G21" s="32" t="s">
        <v>44</v>
      </c>
      <c r="H21" s="32" t="s">
        <v>34</v>
      </c>
      <c r="I21" s="33">
        <v>10000000</v>
      </c>
      <c r="J21" s="58"/>
      <c r="K21" s="33">
        <f t="shared" si="0"/>
        <v>10000000</v>
      </c>
      <c r="L21" s="31" t="s">
        <v>45</v>
      </c>
      <c r="M21" s="31" t="s">
        <v>46</v>
      </c>
      <c r="N21" s="10" t="s">
        <v>47</v>
      </c>
    </row>
    <row r="22" spans="2:15" s="3" customFormat="1" ht="50.25" customHeight="1" x14ac:dyDescent="0.25">
      <c r="B22" s="9">
        <v>78111800</v>
      </c>
      <c r="C22" s="30" t="s">
        <v>53</v>
      </c>
      <c r="D22" s="31" t="s">
        <v>54</v>
      </c>
      <c r="E22" s="32" t="s">
        <v>55</v>
      </c>
      <c r="F22" s="32" t="s">
        <v>56</v>
      </c>
      <c r="G22" s="32" t="s">
        <v>44</v>
      </c>
      <c r="H22" s="32" t="s">
        <v>35</v>
      </c>
      <c r="I22" s="33">
        <v>0</v>
      </c>
      <c r="J22" s="33">
        <v>5000000</v>
      </c>
      <c r="K22" s="33">
        <f t="shared" si="0"/>
        <v>5000000</v>
      </c>
      <c r="L22" s="31" t="s">
        <v>45</v>
      </c>
      <c r="M22" s="31" t="s">
        <v>46</v>
      </c>
      <c r="N22" s="10" t="s">
        <v>47</v>
      </c>
    </row>
    <row r="23" spans="2:15" s="3" customFormat="1" ht="54.75" customHeight="1" x14ac:dyDescent="0.25">
      <c r="B23" s="9">
        <v>81111800</v>
      </c>
      <c r="C23" s="30" t="s">
        <v>57</v>
      </c>
      <c r="D23" s="31" t="s">
        <v>41</v>
      </c>
      <c r="E23" s="32" t="s">
        <v>58</v>
      </c>
      <c r="F23" s="32" t="s">
        <v>43</v>
      </c>
      <c r="G23" s="32" t="s">
        <v>59</v>
      </c>
      <c r="H23" s="32" t="s">
        <v>60</v>
      </c>
      <c r="I23" s="33">
        <v>3000000</v>
      </c>
      <c r="J23" s="33">
        <v>1200000</v>
      </c>
      <c r="K23" s="33">
        <f t="shared" si="0"/>
        <v>4200000</v>
      </c>
      <c r="L23" s="31" t="s">
        <v>45</v>
      </c>
      <c r="M23" s="31" t="s">
        <v>46</v>
      </c>
      <c r="N23" s="10" t="s">
        <v>47</v>
      </c>
      <c r="O23" s="34"/>
    </row>
    <row r="24" spans="2:15" s="3" customFormat="1" ht="84.75" customHeight="1" x14ac:dyDescent="0.25">
      <c r="B24" s="9">
        <v>84131501</v>
      </c>
      <c r="C24" s="30" t="s">
        <v>61</v>
      </c>
      <c r="D24" s="31" t="s">
        <v>54</v>
      </c>
      <c r="E24" s="32" t="s">
        <v>62</v>
      </c>
      <c r="F24" s="32" t="s">
        <v>63</v>
      </c>
      <c r="G24" s="32" t="s">
        <v>64</v>
      </c>
      <c r="H24" s="32" t="s">
        <v>35</v>
      </c>
      <c r="I24" s="59">
        <v>0</v>
      </c>
      <c r="J24" s="33">
        <v>7820240</v>
      </c>
      <c r="K24" s="33">
        <f t="shared" si="0"/>
        <v>7820240</v>
      </c>
      <c r="L24" s="31" t="s">
        <v>45</v>
      </c>
      <c r="M24" s="31" t="s">
        <v>46</v>
      </c>
      <c r="N24" s="10" t="s">
        <v>47</v>
      </c>
    </row>
    <row r="25" spans="2:15" s="3" customFormat="1" ht="111" customHeight="1" x14ac:dyDescent="0.25">
      <c r="B25" s="9">
        <v>76111501</v>
      </c>
      <c r="C25" s="60" t="s">
        <v>65</v>
      </c>
      <c r="D25" s="31" t="s">
        <v>50</v>
      </c>
      <c r="E25" s="32" t="s">
        <v>66</v>
      </c>
      <c r="F25" s="32" t="s">
        <v>67</v>
      </c>
      <c r="G25" s="32" t="s">
        <v>68</v>
      </c>
      <c r="H25" s="32" t="s">
        <v>35</v>
      </c>
      <c r="I25" s="33">
        <v>26004564</v>
      </c>
      <c r="J25" s="33">
        <f>+'[1]PRESU DESAGREGADO 2016'!D60</f>
        <v>27956613</v>
      </c>
      <c r="K25" s="33">
        <f t="shared" si="0"/>
        <v>53961177</v>
      </c>
      <c r="L25" s="31" t="s">
        <v>45</v>
      </c>
      <c r="M25" s="31" t="s">
        <v>46</v>
      </c>
      <c r="N25" s="10" t="s">
        <v>47</v>
      </c>
    </row>
    <row r="26" spans="2:15" s="3" customFormat="1" ht="85.5" customHeight="1" thickBot="1" x14ac:dyDescent="0.3">
      <c r="B26" s="9">
        <v>92101501</v>
      </c>
      <c r="C26" s="30" t="s">
        <v>69</v>
      </c>
      <c r="D26" s="31" t="s">
        <v>50</v>
      </c>
      <c r="E26" s="32" t="s">
        <v>70</v>
      </c>
      <c r="F26" s="32" t="s">
        <v>71</v>
      </c>
      <c r="G26" s="32" t="s">
        <v>72</v>
      </c>
      <c r="H26" s="32" t="s">
        <v>60</v>
      </c>
      <c r="I26" s="33">
        <f>+'[1]PRESU DESAGREGADO 2016'!C61</f>
        <v>39969840</v>
      </c>
      <c r="J26" s="33"/>
      <c r="K26" s="33">
        <f t="shared" si="0"/>
        <v>39969840</v>
      </c>
      <c r="L26" s="31" t="s">
        <v>45</v>
      </c>
      <c r="M26" s="31" t="s">
        <v>46</v>
      </c>
      <c r="N26" s="10" t="s">
        <v>47</v>
      </c>
    </row>
    <row r="27" spans="2:15" s="3" customFormat="1" ht="85.5" customHeight="1" thickBot="1" x14ac:dyDescent="0.35">
      <c r="B27" s="38" t="s">
        <v>73</v>
      </c>
      <c r="C27" s="57" t="s">
        <v>74</v>
      </c>
      <c r="D27" s="31" t="s">
        <v>50</v>
      </c>
      <c r="E27" s="32" t="s">
        <v>75</v>
      </c>
      <c r="F27" s="32" t="s">
        <v>76</v>
      </c>
      <c r="G27" s="32" t="s">
        <v>44</v>
      </c>
      <c r="H27" s="32" t="s">
        <v>34</v>
      </c>
      <c r="I27" s="33">
        <v>3600000</v>
      </c>
      <c r="J27" s="33"/>
      <c r="K27" s="33">
        <f>I27+J27</f>
        <v>3600000</v>
      </c>
      <c r="L27" s="31" t="s">
        <v>45</v>
      </c>
      <c r="M27" s="31" t="s">
        <v>46</v>
      </c>
      <c r="N27" s="10" t="s">
        <v>47</v>
      </c>
    </row>
    <row r="28" spans="2:15" s="3" customFormat="1" ht="82.5" customHeight="1" x14ac:dyDescent="0.25">
      <c r="B28" s="9">
        <v>801615000</v>
      </c>
      <c r="C28" s="30" t="s">
        <v>77</v>
      </c>
      <c r="D28" s="31" t="s">
        <v>41</v>
      </c>
      <c r="E28" s="32" t="s">
        <v>78</v>
      </c>
      <c r="F28" s="32" t="s">
        <v>76</v>
      </c>
      <c r="G28" s="32" t="s">
        <v>59</v>
      </c>
      <c r="H28" s="32" t="s">
        <v>60</v>
      </c>
      <c r="I28" s="58">
        <v>12000000</v>
      </c>
      <c r="J28" s="58">
        <v>24000000</v>
      </c>
      <c r="K28" s="33">
        <f t="shared" si="0"/>
        <v>36000000</v>
      </c>
      <c r="L28" s="31" t="s">
        <v>45</v>
      </c>
      <c r="M28" s="31" t="s">
        <v>46</v>
      </c>
      <c r="N28" s="10" t="s">
        <v>47</v>
      </c>
    </row>
    <row r="29" spans="2:15" s="3" customFormat="1" ht="80.25" customHeight="1" x14ac:dyDescent="0.25">
      <c r="B29" s="9" t="s">
        <v>79</v>
      </c>
      <c r="C29" s="30" t="s">
        <v>80</v>
      </c>
      <c r="D29" s="31" t="s">
        <v>41</v>
      </c>
      <c r="E29" s="32" t="s">
        <v>78</v>
      </c>
      <c r="F29" s="32" t="s">
        <v>76</v>
      </c>
      <c r="G29" s="32" t="s">
        <v>44</v>
      </c>
      <c r="H29" s="32" t="s">
        <v>81</v>
      </c>
      <c r="I29" s="59">
        <v>0</v>
      </c>
      <c r="J29" s="33">
        <v>6000000</v>
      </c>
      <c r="K29" s="33">
        <f t="shared" si="0"/>
        <v>6000000</v>
      </c>
      <c r="L29" s="31" t="s">
        <v>45</v>
      </c>
      <c r="M29" s="31" t="s">
        <v>46</v>
      </c>
      <c r="N29" s="10" t="s">
        <v>47</v>
      </c>
    </row>
    <row r="30" spans="2:15" s="3" customFormat="1" ht="93.75" customHeight="1" x14ac:dyDescent="0.25">
      <c r="B30" s="9">
        <v>80161504</v>
      </c>
      <c r="C30" s="30" t="s">
        <v>82</v>
      </c>
      <c r="D30" s="31" t="s">
        <v>83</v>
      </c>
      <c r="E30" s="32" t="s">
        <v>42</v>
      </c>
      <c r="F30" s="32" t="s">
        <v>43</v>
      </c>
      <c r="G30" s="32" t="s">
        <v>59</v>
      </c>
      <c r="H30" s="32" t="s">
        <v>34</v>
      </c>
      <c r="I30" s="33">
        <v>10000000</v>
      </c>
      <c r="J30" s="59">
        <v>0</v>
      </c>
      <c r="K30" s="33">
        <f t="shared" si="0"/>
        <v>10000000</v>
      </c>
      <c r="L30" s="31" t="s">
        <v>45</v>
      </c>
      <c r="M30" s="31" t="s">
        <v>46</v>
      </c>
      <c r="N30" s="10" t="s">
        <v>47</v>
      </c>
    </row>
    <row r="31" spans="2:15" s="3" customFormat="1" ht="87.75" customHeight="1" x14ac:dyDescent="0.25">
      <c r="B31" s="9">
        <v>80111500</v>
      </c>
      <c r="C31" s="30" t="s">
        <v>84</v>
      </c>
      <c r="D31" s="31" t="s">
        <v>41</v>
      </c>
      <c r="E31" s="32" t="s">
        <v>85</v>
      </c>
      <c r="F31" s="32" t="s">
        <v>56</v>
      </c>
      <c r="G31" s="32" t="s">
        <v>59</v>
      </c>
      <c r="H31" s="32" t="s">
        <v>35</v>
      </c>
      <c r="I31" s="33">
        <v>0</v>
      </c>
      <c r="J31" s="33">
        <v>3500000</v>
      </c>
      <c r="K31" s="33">
        <f t="shared" si="0"/>
        <v>3500000</v>
      </c>
      <c r="L31" s="31" t="s">
        <v>45</v>
      </c>
      <c r="M31" s="31" t="s">
        <v>46</v>
      </c>
      <c r="N31" s="10" t="s">
        <v>47</v>
      </c>
    </row>
    <row r="32" spans="2:15" s="3" customFormat="1" ht="87.75" customHeight="1" x14ac:dyDescent="0.25">
      <c r="B32" s="9">
        <v>86111701</v>
      </c>
      <c r="C32" s="30" t="s">
        <v>86</v>
      </c>
      <c r="D32" s="31" t="s">
        <v>83</v>
      </c>
      <c r="E32" s="32" t="s">
        <v>78</v>
      </c>
      <c r="F32" s="32" t="s">
        <v>56</v>
      </c>
      <c r="G32" s="32" t="s">
        <v>44</v>
      </c>
      <c r="H32" s="32" t="s">
        <v>35</v>
      </c>
      <c r="I32" s="33">
        <v>0</v>
      </c>
      <c r="J32" s="33">
        <f>2000000*3</f>
        <v>6000000</v>
      </c>
      <c r="K32" s="33">
        <f t="shared" si="0"/>
        <v>6000000</v>
      </c>
      <c r="L32" s="31" t="s">
        <v>45</v>
      </c>
      <c r="M32" s="31" t="s">
        <v>46</v>
      </c>
      <c r="N32" s="10" t="s">
        <v>47</v>
      </c>
    </row>
    <row r="33" spans="2:15" s="3" customFormat="1" ht="108.75" customHeight="1" x14ac:dyDescent="0.25">
      <c r="B33" s="9" t="s">
        <v>87</v>
      </c>
      <c r="C33" s="35" t="s">
        <v>88</v>
      </c>
      <c r="D33" s="31" t="s">
        <v>41</v>
      </c>
      <c r="E33" s="32" t="s">
        <v>75</v>
      </c>
      <c r="F33" s="32" t="s">
        <v>76</v>
      </c>
      <c r="G33" s="36" t="s">
        <v>59</v>
      </c>
      <c r="H33" s="36" t="s">
        <v>34</v>
      </c>
      <c r="I33" s="33">
        <v>4800000</v>
      </c>
      <c r="J33" s="33">
        <v>0</v>
      </c>
      <c r="K33" s="33">
        <f t="shared" si="0"/>
        <v>4800000</v>
      </c>
      <c r="L33" s="31" t="s">
        <v>45</v>
      </c>
      <c r="M33" s="31" t="s">
        <v>46</v>
      </c>
      <c r="N33" s="10" t="s">
        <v>47</v>
      </c>
    </row>
    <row r="34" spans="2:15" s="3" customFormat="1" ht="108.75" customHeight="1" x14ac:dyDescent="0.25">
      <c r="B34" s="9" t="s">
        <v>89</v>
      </c>
      <c r="C34" s="35" t="s">
        <v>90</v>
      </c>
      <c r="D34" s="31" t="s">
        <v>91</v>
      </c>
      <c r="E34" s="32" t="s">
        <v>51</v>
      </c>
      <c r="F34" s="32" t="s">
        <v>43</v>
      </c>
      <c r="G34" s="36" t="s">
        <v>92</v>
      </c>
      <c r="H34" s="32" t="s">
        <v>60</v>
      </c>
      <c r="I34" s="33">
        <v>12000000</v>
      </c>
      <c r="J34" s="33">
        <v>20000000</v>
      </c>
      <c r="K34" s="33">
        <f t="shared" si="0"/>
        <v>32000000</v>
      </c>
      <c r="L34" s="31" t="s">
        <v>45</v>
      </c>
      <c r="M34" s="31" t="s">
        <v>46</v>
      </c>
      <c r="N34" s="10" t="s">
        <v>47</v>
      </c>
      <c r="O34" s="37">
        <f>+(K34+32800000)</f>
        <v>64800000</v>
      </c>
    </row>
    <row r="35" spans="2:15" s="3" customFormat="1" ht="105" customHeight="1" x14ac:dyDescent="0.25">
      <c r="B35" s="9">
        <v>82141505</v>
      </c>
      <c r="C35" s="35" t="s">
        <v>93</v>
      </c>
      <c r="D35" s="31" t="s">
        <v>41</v>
      </c>
      <c r="E35" s="32" t="s">
        <v>78</v>
      </c>
      <c r="F35" s="32" t="s">
        <v>43</v>
      </c>
      <c r="G35" s="36" t="s">
        <v>94</v>
      </c>
      <c r="H35" s="36" t="s">
        <v>60</v>
      </c>
      <c r="I35" s="33">
        <f>8000000+5200000</f>
        <v>13200000</v>
      </c>
      <c r="J35" s="33">
        <v>13600000</v>
      </c>
      <c r="K35" s="33">
        <f t="shared" si="0"/>
        <v>26800000</v>
      </c>
      <c r="L35" s="31" t="s">
        <v>45</v>
      </c>
      <c r="M35" s="31" t="s">
        <v>46</v>
      </c>
      <c r="N35" s="10" t="s">
        <v>47</v>
      </c>
    </row>
    <row r="36" spans="2:15" s="3" customFormat="1" ht="64.5" customHeight="1" x14ac:dyDescent="0.3">
      <c r="B36" s="9" t="s">
        <v>95</v>
      </c>
      <c r="C36" s="57" t="s">
        <v>96</v>
      </c>
      <c r="D36" s="31" t="s">
        <v>50</v>
      </c>
      <c r="E36" s="32" t="s">
        <v>51</v>
      </c>
      <c r="F36" s="61" t="s">
        <v>97</v>
      </c>
      <c r="G36" s="36" t="s">
        <v>94</v>
      </c>
      <c r="H36" s="36" t="s">
        <v>98</v>
      </c>
      <c r="I36" s="33">
        <v>16500000</v>
      </c>
      <c r="J36" s="33"/>
      <c r="K36" s="33">
        <f t="shared" si="0"/>
        <v>16500000</v>
      </c>
      <c r="L36" s="31" t="s">
        <v>45</v>
      </c>
      <c r="M36" s="31" t="s">
        <v>46</v>
      </c>
      <c r="N36" s="10" t="s">
        <v>47</v>
      </c>
    </row>
    <row r="37" spans="2:15" s="3" customFormat="1" ht="72" customHeight="1" thickBot="1" x14ac:dyDescent="0.3">
      <c r="B37" s="9" t="s">
        <v>99</v>
      </c>
      <c r="C37" s="35" t="s">
        <v>100</v>
      </c>
      <c r="D37" s="31" t="s">
        <v>41</v>
      </c>
      <c r="E37" s="32" t="s">
        <v>42</v>
      </c>
      <c r="F37" s="32" t="s">
        <v>56</v>
      </c>
      <c r="G37" s="36" t="s">
        <v>92</v>
      </c>
      <c r="H37" s="36" t="s">
        <v>35</v>
      </c>
      <c r="I37" s="33">
        <v>0</v>
      </c>
      <c r="J37" s="33">
        <v>5000000</v>
      </c>
      <c r="K37" s="33">
        <f t="shared" si="0"/>
        <v>5000000</v>
      </c>
      <c r="L37" s="31" t="s">
        <v>45</v>
      </c>
      <c r="M37" s="31" t="s">
        <v>46</v>
      </c>
      <c r="N37" s="10" t="s">
        <v>47</v>
      </c>
    </row>
    <row r="38" spans="2:15" s="3" customFormat="1" ht="97.5" customHeight="1" thickBot="1" x14ac:dyDescent="0.35">
      <c r="B38" s="38" t="s">
        <v>101</v>
      </c>
      <c r="C38" s="57" t="s">
        <v>102</v>
      </c>
      <c r="D38" s="31" t="s">
        <v>50</v>
      </c>
      <c r="E38" s="32" t="s">
        <v>103</v>
      </c>
      <c r="F38" s="32" t="s">
        <v>104</v>
      </c>
      <c r="G38" s="36" t="s">
        <v>94</v>
      </c>
      <c r="H38" s="36" t="s">
        <v>34</v>
      </c>
      <c r="J38" s="33">
        <v>25200000</v>
      </c>
      <c r="K38" s="33">
        <f t="shared" si="0"/>
        <v>25200000</v>
      </c>
      <c r="L38" s="31" t="s">
        <v>45</v>
      </c>
      <c r="M38" s="31" t="s">
        <v>46</v>
      </c>
      <c r="N38" s="10" t="s">
        <v>47</v>
      </c>
    </row>
    <row r="39" spans="2:15" s="3" customFormat="1" ht="132" customHeight="1" thickBot="1" x14ac:dyDescent="0.3">
      <c r="B39" s="38" t="s">
        <v>105</v>
      </c>
      <c r="C39" s="60" t="s">
        <v>106</v>
      </c>
      <c r="D39" s="31" t="s">
        <v>50</v>
      </c>
      <c r="E39" s="32" t="s">
        <v>107</v>
      </c>
      <c r="F39" s="32" t="s">
        <v>108</v>
      </c>
      <c r="G39" s="36" t="s">
        <v>94</v>
      </c>
      <c r="H39" s="36" t="s">
        <v>109</v>
      </c>
      <c r="I39" s="62">
        <v>11000000</v>
      </c>
      <c r="J39" s="33"/>
      <c r="K39" s="33">
        <f t="shared" si="0"/>
        <v>11000000</v>
      </c>
      <c r="L39" s="31" t="s">
        <v>45</v>
      </c>
      <c r="M39" s="31" t="s">
        <v>46</v>
      </c>
      <c r="N39" s="10" t="s">
        <v>47</v>
      </c>
    </row>
    <row r="40" spans="2:15" s="3" customFormat="1" ht="118.5" customHeight="1" thickBot="1" x14ac:dyDescent="0.35">
      <c r="B40" s="38" t="s">
        <v>110</v>
      </c>
      <c r="C40" s="57" t="s">
        <v>111</v>
      </c>
      <c r="D40" s="31" t="s">
        <v>50</v>
      </c>
      <c r="E40" s="32" t="s">
        <v>78</v>
      </c>
      <c r="F40" s="32" t="s">
        <v>112</v>
      </c>
      <c r="G40" s="36" t="s">
        <v>94</v>
      </c>
      <c r="H40" s="36" t="s">
        <v>109</v>
      </c>
      <c r="I40" s="62">
        <v>16000000</v>
      </c>
      <c r="J40" s="33"/>
      <c r="K40" s="33">
        <f t="shared" si="0"/>
        <v>16000000</v>
      </c>
      <c r="L40" s="31" t="s">
        <v>45</v>
      </c>
      <c r="M40" s="31" t="s">
        <v>46</v>
      </c>
      <c r="N40" s="10" t="s">
        <v>47</v>
      </c>
    </row>
    <row r="41" spans="2:15" s="3" customFormat="1" ht="108.75" customHeight="1" thickBot="1" x14ac:dyDescent="0.35">
      <c r="B41" s="38" t="s">
        <v>113</v>
      </c>
      <c r="C41" s="57" t="s">
        <v>114</v>
      </c>
      <c r="D41" s="31" t="s">
        <v>50</v>
      </c>
      <c r="E41" s="32" t="s">
        <v>103</v>
      </c>
      <c r="F41" s="32" t="s">
        <v>112</v>
      </c>
      <c r="G41" s="36" t="s">
        <v>94</v>
      </c>
      <c r="H41" s="36" t="s">
        <v>109</v>
      </c>
      <c r="I41" s="62">
        <v>10000000</v>
      </c>
      <c r="J41" s="33"/>
      <c r="K41" s="33">
        <f t="shared" si="0"/>
        <v>10000000</v>
      </c>
      <c r="L41" s="31" t="s">
        <v>45</v>
      </c>
      <c r="M41" s="31" t="s">
        <v>46</v>
      </c>
      <c r="N41" s="10" t="s">
        <v>47</v>
      </c>
    </row>
    <row r="42" spans="2:15" s="3" customFormat="1" ht="108.75" customHeight="1" thickBot="1" x14ac:dyDescent="0.35">
      <c r="B42" s="38" t="s">
        <v>115</v>
      </c>
      <c r="C42" s="57" t="s">
        <v>116</v>
      </c>
      <c r="D42" s="31" t="s">
        <v>50</v>
      </c>
      <c r="E42" s="32" t="s">
        <v>75</v>
      </c>
      <c r="F42" s="32" t="s">
        <v>117</v>
      </c>
      <c r="G42" s="36" t="s">
        <v>94</v>
      </c>
      <c r="H42" s="36" t="s">
        <v>118</v>
      </c>
      <c r="I42" s="62"/>
      <c r="J42" s="33">
        <v>7500000</v>
      </c>
      <c r="K42" s="33">
        <f t="shared" si="0"/>
        <v>7500000</v>
      </c>
      <c r="L42" s="31" t="s">
        <v>45</v>
      </c>
      <c r="M42" s="31" t="s">
        <v>46</v>
      </c>
      <c r="N42" s="10" t="s">
        <v>47</v>
      </c>
    </row>
    <row r="43" spans="2:15" s="3" customFormat="1" ht="108.75" customHeight="1" thickBot="1" x14ac:dyDescent="0.3">
      <c r="B43" s="38" t="s">
        <v>119</v>
      </c>
      <c r="C43" s="60" t="s">
        <v>120</v>
      </c>
      <c r="D43" s="31" t="s">
        <v>50</v>
      </c>
      <c r="E43" s="32" t="s">
        <v>58</v>
      </c>
      <c r="F43" s="32" t="s">
        <v>121</v>
      </c>
      <c r="G43" s="36" t="s">
        <v>94</v>
      </c>
      <c r="H43" s="36" t="s">
        <v>109</v>
      </c>
      <c r="I43" s="62">
        <v>2310000</v>
      </c>
      <c r="J43" s="33"/>
      <c r="K43" s="33">
        <f t="shared" si="0"/>
        <v>2310000</v>
      </c>
      <c r="L43" s="31" t="s">
        <v>45</v>
      </c>
      <c r="M43" s="31" t="s">
        <v>46</v>
      </c>
      <c r="N43" s="10" t="s">
        <v>47</v>
      </c>
    </row>
    <row r="44" spans="2:15" s="3" customFormat="1" ht="59.25" customHeight="1" thickBot="1" x14ac:dyDescent="0.35">
      <c r="B44" s="38" t="s">
        <v>122</v>
      </c>
      <c r="C44" s="57" t="s">
        <v>123</v>
      </c>
      <c r="D44" s="31" t="s">
        <v>124</v>
      </c>
      <c r="E44" s="32" t="s">
        <v>107</v>
      </c>
      <c r="F44" s="32" t="s">
        <v>108</v>
      </c>
      <c r="G44" s="36" t="s">
        <v>125</v>
      </c>
      <c r="H44" s="36" t="s">
        <v>126</v>
      </c>
      <c r="I44" s="62">
        <v>19000000</v>
      </c>
      <c r="J44" s="33"/>
      <c r="K44" s="33">
        <f t="shared" si="0"/>
        <v>19000000</v>
      </c>
      <c r="L44" s="31" t="s">
        <v>45</v>
      </c>
      <c r="M44" s="31" t="s">
        <v>46</v>
      </c>
      <c r="N44" s="10" t="s">
        <v>47</v>
      </c>
    </row>
    <row r="45" spans="2:15" s="3" customFormat="1" ht="82.5" customHeight="1" thickBot="1" x14ac:dyDescent="0.35">
      <c r="B45" s="38" t="s">
        <v>110</v>
      </c>
      <c r="C45" s="57" t="s">
        <v>127</v>
      </c>
      <c r="D45" s="31" t="s">
        <v>124</v>
      </c>
      <c r="E45" s="32" t="s">
        <v>128</v>
      </c>
      <c r="F45" s="32" t="s">
        <v>129</v>
      </c>
      <c r="G45" s="36" t="s">
        <v>94</v>
      </c>
      <c r="H45" s="36" t="s">
        <v>34</v>
      </c>
      <c r="I45" s="62">
        <v>10000000</v>
      </c>
      <c r="J45" s="33"/>
      <c r="K45" s="33">
        <f t="shared" si="0"/>
        <v>10000000</v>
      </c>
      <c r="L45" s="31" t="s">
        <v>45</v>
      </c>
      <c r="M45" s="31" t="s">
        <v>46</v>
      </c>
      <c r="N45" s="10" t="s">
        <v>47</v>
      </c>
    </row>
    <row r="46" spans="2:15" s="3" customFormat="1" ht="108" customHeight="1" thickBot="1" x14ac:dyDescent="0.35">
      <c r="B46" s="38" t="s">
        <v>110</v>
      </c>
      <c r="C46" s="57" t="s">
        <v>130</v>
      </c>
      <c r="D46" s="31" t="s">
        <v>124</v>
      </c>
      <c r="E46" s="32" t="s">
        <v>131</v>
      </c>
      <c r="F46" s="32" t="s">
        <v>132</v>
      </c>
      <c r="G46" s="36" t="s">
        <v>125</v>
      </c>
      <c r="H46" s="36" t="s">
        <v>34</v>
      </c>
      <c r="I46" s="62">
        <v>6800000</v>
      </c>
      <c r="J46" s="33"/>
      <c r="K46" s="33">
        <f t="shared" si="0"/>
        <v>6800000</v>
      </c>
      <c r="L46" s="31" t="s">
        <v>45</v>
      </c>
      <c r="M46" s="31" t="s">
        <v>46</v>
      </c>
      <c r="N46" s="10" t="s">
        <v>47</v>
      </c>
    </row>
    <row r="47" spans="2:15" s="3" customFormat="1" ht="94.5" customHeight="1" x14ac:dyDescent="0.3">
      <c r="B47" s="63" t="s">
        <v>110</v>
      </c>
      <c r="C47" s="57" t="s">
        <v>133</v>
      </c>
      <c r="D47" s="31" t="s">
        <v>124</v>
      </c>
      <c r="E47" s="32" t="s">
        <v>107</v>
      </c>
      <c r="F47" s="32" t="s">
        <v>76</v>
      </c>
      <c r="G47" s="36" t="s">
        <v>94</v>
      </c>
      <c r="H47" s="36" t="s">
        <v>34</v>
      </c>
      <c r="I47" s="64">
        <v>6000000</v>
      </c>
      <c r="J47" s="33"/>
      <c r="K47" s="33">
        <f t="shared" si="0"/>
        <v>6000000</v>
      </c>
      <c r="L47" s="31" t="s">
        <v>45</v>
      </c>
      <c r="M47" s="31" t="s">
        <v>46</v>
      </c>
      <c r="N47" s="10" t="s">
        <v>47</v>
      </c>
    </row>
    <row r="48" spans="2:15" s="3" customFormat="1" ht="106.5" customHeight="1" x14ac:dyDescent="0.25">
      <c r="B48" s="65" t="s">
        <v>134</v>
      </c>
      <c r="C48" s="60" t="s">
        <v>135</v>
      </c>
      <c r="D48" s="31" t="s">
        <v>136</v>
      </c>
      <c r="E48" s="32" t="s">
        <v>128</v>
      </c>
      <c r="F48" s="32" t="s">
        <v>56</v>
      </c>
      <c r="G48" s="36" t="s">
        <v>94</v>
      </c>
      <c r="H48" s="36" t="s">
        <v>34</v>
      </c>
      <c r="I48" s="64">
        <v>6000000</v>
      </c>
      <c r="J48" s="33"/>
      <c r="K48" s="33">
        <f t="shared" si="0"/>
        <v>6000000</v>
      </c>
      <c r="L48" s="31" t="s">
        <v>45</v>
      </c>
      <c r="M48" s="31" t="s">
        <v>46</v>
      </c>
      <c r="N48" s="10" t="s">
        <v>47</v>
      </c>
    </row>
    <row r="49" spans="2:14" s="3" customFormat="1" ht="105" customHeight="1" x14ac:dyDescent="0.25">
      <c r="B49" s="65" t="s">
        <v>137</v>
      </c>
      <c r="C49" s="60" t="s">
        <v>394</v>
      </c>
      <c r="D49" s="31" t="s">
        <v>136</v>
      </c>
      <c r="E49" s="32" t="s">
        <v>107</v>
      </c>
      <c r="F49" s="32" t="s">
        <v>76</v>
      </c>
      <c r="G49" s="36" t="s">
        <v>94</v>
      </c>
      <c r="H49" s="36" t="s">
        <v>34</v>
      </c>
      <c r="I49" s="64">
        <v>6000000</v>
      </c>
      <c r="J49" s="33"/>
      <c r="K49" s="33">
        <f t="shared" si="0"/>
        <v>6000000</v>
      </c>
      <c r="L49" s="31" t="s">
        <v>45</v>
      </c>
      <c r="M49" s="31" t="s">
        <v>46</v>
      </c>
      <c r="N49" s="10" t="s">
        <v>47</v>
      </c>
    </row>
    <row r="50" spans="2:14" s="3" customFormat="1" ht="103.5" customHeight="1" x14ac:dyDescent="0.25">
      <c r="B50" s="65" t="s">
        <v>138</v>
      </c>
      <c r="C50" s="60" t="s">
        <v>139</v>
      </c>
      <c r="D50" s="31" t="s">
        <v>124</v>
      </c>
      <c r="E50" s="32" t="s">
        <v>107</v>
      </c>
      <c r="F50" s="32" t="s">
        <v>140</v>
      </c>
      <c r="G50" s="36" t="s">
        <v>94</v>
      </c>
      <c r="H50" s="36" t="s">
        <v>34</v>
      </c>
      <c r="I50" s="62"/>
      <c r="J50" s="33">
        <v>7000000</v>
      </c>
      <c r="K50" s="33">
        <f t="shared" si="0"/>
        <v>7000000</v>
      </c>
      <c r="L50" s="31" t="s">
        <v>45</v>
      </c>
      <c r="M50" s="31" t="s">
        <v>46</v>
      </c>
      <c r="N50" s="10" t="s">
        <v>47</v>
      </c>
    </row>
    <row r="51" spans="2:14" s="3" customFormat="1" ht="105" customHeight="1" x14ac:dyDescent="0.25">
      <c r="B51" s="65" t="s">
        <v>141</v>
      </c>
      <c r="C51" s="60" t="s">
        <v>142</v>
      </c>
      <c r="D51" s="31" t="s">
        <v>136</v>
      </c>
      <c r="E51" s="32" t="s">
        <v>107</v>
      </c>
      <c r="F51" s="32" t="s">
        <v>104</v>
      </c>
      <c r="G51" s="36" t="s">
        <v>94</v>
      </c>
      <c r="H51" s="36" t="s">
        <v>34</v>
      </c>
      <c r="I51" s="62">
        <v>6000000</v>
      </c>
      <c r="J51" s="33"/>
      <c r="K51" s="33">
        <f t="shared" si="0"/>
        <v>6000000</v>
      </c>
      <c r="L51" s="31" t="s">
        <v>45</v>
      </c>
      <c r="M51" s="31" t="s">
        <v>46</v>
      </c>
      <c r="N51" s="10" t="s">
        <v>47</v>
      </c>
    </row>
    <row r="52" spans="2:14" s="3" customFormat="1" ht="82.5" customHeight="1" x14ac:dyDescent="0.3">
      <c r="B52" s="65" t="s">
        <v>143</v>
      </c>
      <c r="C52" s="57" t="s">
        <v>144</v>
      </c>
      <c r="D52" s="31" t="s">
        <v>145</v>
      </c>
      <c r="E52" s="32" t="s">
        <v>128</v>
      </c>
      <c r="F52" s="32" t="s">
        <v>146</v>
      </c>
      <c r="G52" s="36" t="s">
        <v>94</v>
      </c>
      <c r="H52" s="36" t="s">
        <v>34</v>
      </c>
      <c r="I52" s="62">
        <v>500000</v>
      </c>
      <c r="J52" s="33"/>
      <c r="K52" s="33">
        <f t="shared" si="0"/>
        <v>500000</v>
      </c>
      <c r="L52" s="31" t="s">
        <v>45</v>
      </c>
      <c r="M52" s="31" t="s">
        <v>46</v>
      </c>
      <c r="N52" s="10" t="s">
        <v>47</v>
      </c>
    </row>
    <row r="53" spans="2:14" s="3" customFormat="1" ht="95.25" customHeight="1" x14ac:dyDescent="0.25">
      <c r="B53" s="65" t="s">
        <v>147</v>
      </c>
      <c r="C53" s="60" t="s">
        <v>148</v>
      </c>
      <c r="D53" s="31" t="s">
        <v>145</v>
      </c>
      <c r="E53" s="32" t="s">
        <v>128</v>
      </c>
      <c r="F53" s="32" t="s">
        <v>149</v>
      </c>
      <c r="G53" s="36" t="s">
        <v>94</v>
      </c>
      <c r="H53" s="36" t="s">
        <v>34</v>
      </c>
      <c r="I53" s="62">
        <v>16600000</v>
      </c>
      <c r="J53" s="33"/>
      <c r="K53" s="33">
        <f t="shared" si="0"/>
        <v>16600000</v>
      </c>
      <c r="L53" s="31" t="s">
        <v>45</v>
      </c>
      <c r="M53" s="31" t="s">
        <v>46</v>
      </c>
      <c r="N53" s="10" t="s">
        <v>47</v>
      </c>
    </row>
    <row r="54" spans="2:14" s="3" customFormat="1" ht="95.25" customHeight="1" x14ac:dyDescent="0.3">
      <c r="B54" s="65" t="s">
        <v>150</v>
      </c>
      <c r="C54" s="57" t="s">
        <v>74</v>
      </c>
      <c r="D54" s="31" t="s">
        <v>145</v>
      </c>
      <c r="E54" s="32" t="s">
        <v>58</v>
      </c>
      <c r="F54" s="32" t="s">
        <v>146</v>
      </c>
      <c r="G54" s="36" t="s">
        <v>94</v>
      </c>
      <c r="H54" s="36" t="s">
        <v>34</v>
      </c>
      <c r="I54" s="62">
        <v>5400000</v>
      </c>
      <c r="J54" s="33"/>
      <c r="K54" s="33">
        <f t="shared" si="0"/>
        <v>5400000</v>
      </c>
      <c r="L54" s="31" t="s">
        <v>45</v>
      </c>
      <c r="M54" s="31" t="s">
        <v>46</v>
      </c>
      <c r="N54" s="10" t="s">
        <v>47</v>
      </c>
    </row>
    <row r="55" spans="2:14" s="3" customFormat="1" ht="95.25" customHeight="1" x14ac:dyDescent="0.25">
      <c r="B55" s="65" t="s">
        <v>151</v>
      </c>
      <c r="C55" s="60" t="s">
        <v>152</v>
      </c>
      <c r="D55" s="31" t="s">
        <v>145</v>
      </c>
      <c r="E55" s="32" t="s">
        <v>128</v>
      </c>
      <c r="F55" s="32" t="s">
        <v>153</v>
      </c>
      <c r="G55" s="36" t="s">
        <v>94</v>
      </c>
      <c r="H55" s="36" t="s">
        <v>34</v>
      </c>
      <c r="I55" s="62">
        <v>9500000</v>
      </c>
      <c r="J55" s="33"/>
      <c r="K55" s="33">
        <f t="shared" si="0"/>
        <v>9500000</v>
      </c>
      <c r="L55" s="31" t="s">
        <v>45</v>
      </c>
      <c r="M55" s="31" t="s">
        <v>46</v>
      </c>
      <c r="N55" s="10" t="s">
        <v>47</v>
      </c>
    </row>
    <row r="56" spans="2:14" s="3" customFormat="1" ht="95.25" customHeight="1" thickBot="1" x14ac:dyDescent="0.35">
      <c r="B56" s="66" t="s">
        <v>154</v>
      </c>
      <c r="C56" s="67" t="s">
        <v>155</v>
      </c>
      <c r="D56" s="31" t="s">
        <v>156</v>
      </c>
      <c r="E56" s="32" t="s">
        <v>157</v>
      </c>
      <c r="F56" s="32" t="s">
        <v>104</v>
      </c>
      <c r="G56" s="36" t="s">
        <v>94</v>
      </c>
      <c r="H56" s="36" t="s">
        <v>34</v>
      </c>
      <c r="I56" s="62">
        <v>8000000</v>
      </c>
      <c r="J56" s="33"/>
      <c r="K56" s="33">
        <f t="shared" si="0"/>
        <v>8000000</v>
      </c>
      <c r="L56" s="31" t="s">
        <v>45</v>
      </c>
      <c r="M56" s="31" t="s">
        <v>46</v>
      </c>
      <c r="N56" s="10" t="s">
        <v>47</v>
      </c>
    </row>
    <row r="57" spans="2:14" s="3" customFormat="1" ht="95.25" customHeight="1" x14ac:dyDescent="0.3">
      <c r="B57" s="68"/>
      <c r="C57" s="67" t="s">
        <v>158</v>
      </c>
      <c r="D57" s="31" t="s">
        <v>156</v>
      </c>
      <c r="E57" s="32" t="s">
        <v>157</v>
      </c>
      <c r="F57" s="32" t="s">
        <v>104</v>
      </c>
      <c r="G57" s="36" t="s">
        <v>94</v>
      </c>
      <c r="H57" s="36" t="s">
        <v>34</v>
      </c>
      <c r="I57" s="62">
        <v>6000000</v>
      </c>
      <c r="J57" s="33"/>
      <c r="K57" s="33">
        <f t="shared" si="0"/>
        <v>6000000</v>
      </c>
      <c r="L57" s="31" t="s">
        <v>45</v>
      </c>
      <c r="M57" s="31" t="s">
        <v>46</v>
      </c>
      <c r="N57" s="10" t="s">
        <v>47</v>
      </c>
    </row>
    <row r="58" spans="2:14" s="3" customFormat="1" ht="95.25" customHeight="1" x14ac:dyDescent="0.25">
      <c r="B58" s="65" t="s">
        <v>159</v>
      </c>
      <c r="C58" s="60" t="s">
        <v>160</v>
      </c>
      <c r="D58" s="31" t="s">
        <v>145</v>
      </c>
      <c r="E58" s="32" t="s">
        <v>58</v>
      </c>
      <c r="F58" s="32" t="s">
        <v>56</v>
      </c>
      <c r="G58" s="36" t="s">
        <v>94</v>
      </c>
      <c r="H58" s="36" t="s">
        <v>34</v>
      </c>
      <c r="I58" s="62">
        <v>6000000</v>
      </c>
      <c r="J58" s="33"/>
      <c r="K58" s="33">
        <f t="shared" si="0"/>
        <v>6000000</v>
      </c>
      <c r="L58" s="31" t="s">
        <v>45</v>
      </c>
      <c r="M58" s="31" t="s">
        <v>46</v>
      </c>
      <c r="N58" s="10" t="s">
        <v>47</v>
      </c>
    </row>
    <row r="59" spans="2:14" s="3" customFormat="1" ht="95.25" customHeight="1" x14ac:dyDescent="0.25">
      <c r="B59" s="65">
        <v>80161504</v>
      </c>
      <c r="C59" s="60" t="s">
        <v>161</v>
      </c>
      <c r="D59" s="31" t="s">
        <v>145</v>
      </c>
      <c r="E59" s="32" t="s">
        <v>128</v>
      </c>
      <c r="F59" s="32" t="s">
        <v>121</v>
      </c>
      <c r="G59" s="36" t="s">
        <v>94</v>
      </c>
      <c r="H59" s="36" t="s">
        <v>34</v>
      </c>
      <c r="I59" s="62">
        <v>1800000</v>
      </c>
      <c r="J59" s="33"/>
      <c r="K59" s="33">
        <f t="shared" si="0"/>
        <v>1800000</v>
      </c>
      <c r="L59" s="31" t="s">
        <v>45</v>
      </c>
      <c r="M59" s="31" t="s">
        <v>46</v>
      </c>
      <c r="N59" s="10" t="s">
        <v>47</v>
      </c>
    </row>
    <row r="60" spans="2:14" s="3" customFormat="1" ht="95.25" customHeight="1" x14ac:dyDescent="0.3">
      <c r="B60" s="65"/>
      <c r="C60" s="57" t="s">
        <v>162</v>
      </c>
      <c r="D60" s="31" t="s">
        <v>156</v>
      </c>
      <c r="E60" s="32" t="s">
        <v>128</v>
      </c>
      <c r="F60" s="32" t="s">
        <v>56</v>
      </c>
      <c r="G60" s="36" t="s">
        <v>94</v>
      </c>
      <c r="H60" s="36" t="s">
        <v>34</v>
      </c>
      <c r="I60" s="62">
        <v>2000000</v>
      </c>
      <c r="J60" s="33"/>
      <c r="K60" s="33">
        <f t="shared" si="0"/>
        <v>2000000</v>
      </c>
      <c r="L60" s="31" t="s">
        <v>45</v>
      </c>
      <c r="M60" s="31" t="s">
        <v>46</v>
      </c>
      <c r="N60" s="10" t="s">
        <v>47</v>
      </c>
    </row>
    <row r="61" spans="2:14" s="3" customFormat="1" ht="95.25" customHeight="1" x14ac:dyDescent="0.25">
      <c r="B61" s="65" t="s">
        <v>150</v>
      </c>
      <c r="C61" s="60" t="s">
        <v>163</v>
      </c>
      <c r="D61" s="31" t="s">
        <v>145</v>
      </c>
      <c r="E61" s="32" t="s">
        <v>58</v>
      </c>
      <c r="F61" s="32" t="s">
        <v>146</v>
      </c>
      <c r="G61" s="36" t="s">
        <v>94</v>
      </c>
      <c r="H61" s="36" t="s">
        <v>34</v>
      </c>
      <c r="I61" s="62">
        <v>3600000</v>
      </c>
      <c r="J61" s="33"/>
      <c r="K61" s="33">
        <f t="shared" si="0"/>
        <v>3600000</v>
      </c>
      <c r="L61" s="31" t="s">
        <v>45</v>
      </c>
      <c r="M61" s="31" t="s">
        <v>46</v>
      </c>
      <c r="N61" s="10" t="s">
        <v>47</v>
      </c>
    </row>
    <row r="62" spans="2:14" s="3" customFormat="1" ht="95.25" customHeight="1" x14ac:dyDescent="0.25">
      <c r="B62" s="65">
        <v>86101702</v>
      </c>
      <c r="C62" s="60" t="s">
        <v>164</v>
      </c>
      <c r="D62" s="31" t="s">
        <v>156</v>
      </c>
      <c r="E62" s="32" t="s">
        <v>107</v>
      </c>
      <c r="F62" s="32" t="s">
        <v>140</v>
      </c>
      <c r="G62" s="36" t="s">
        <v>94</v>
      </c>
      <c r="H62" s="36" t="s">
        <v>34</v>
      </c>
      <c r="I62" s="62">
        <v>10000000</v>
      </c>
      <c r="J62" s="33"/>
      <c r="K62" s="33">
        <f t="shared" si="0"/>
        <v>10000000</v>
      </c>
      <c r="L62" s="31" t="s">
        <v>45</v>
      </c>
      <c r="M62" s="31" t="s">
        <v>46</v>
      </c>
      <c r="N62" s="10" t="s">
        <v>47</v>
      </c>
    </row>
    <row r="63" spans="2:14" s="3" customFormat="1" ht="95.25" customHeight="1" thickBot="1" x14ac:dyDescent="0.35">
      <c r="B63" s="66" t="s">
        <v>165</v>
      </c>
      <c r="C63" s="67" t="s">
        <v>166</v>
      </c>
      <c r="D63" s="31" t="s">
        <v>145</v>
      </c>
      <c r="E63" s="32" t="s">
        <v>167</v>
      </c>
      <c r="F63" s="32" t="s">
        <v>146</v>
      </c>
      <c r="G63" s="36" t="s">
        <v>94</v>
      </c>
      <c r="H63" s="36" t="s">
        <v>34</v>
      </c>
      <c r="I63" s="62">
        <v>10800000</v>
      </c>
      <c r="J63" s="33"/>
      <c r="K63" s="33">
        <f t="shared" si="0"/>
        <v>10800000</v>
      </c>
      <c r="L63" s="31" t="s">
        <v>45</v>
      </c>
      <c r="M63" s="31" t="s">
        <v>46</v>
      </c>
      <c r="N63" s="10" t="s">
        <v>47</v>
      </c>
    </row>
    <row r="64" spans="2:14" s="3" customFormat="1" ht="52.5" customHeight="1" thickBot="1" x14ac:dyDescent="0.35">
      <c r="B64" s="38" t="s">
        <v>168</v>
      </c>
      <c r="C64" s="67" t="s">
        <v>169</v>
      </c>
      <c r="D64" s="31" t="s">
        <v>156</v>
      </c>
      <c r="E64" s="32" t="s">
        <v>170</v>
      </c>
      <c r="F64" s="32" t="s">
        <v>108</v>
      </c>
      <c r="G64" s="36" t="s">
        <v>94</v>
      </c>
      <c r="H64" s="36" t="s">
        <v>34</v>
      </c>
      <c r="I64" s="64">
        <v>12000000</v>
      </c>
      <c r="J64" s="33"/>
      <c r="K64" s="33">
        <f t="shared" si="0"/>
        <v>12000000</v>
      </c>
      <c r="L64" s="31" t="s">
        <v>45</v>
      </c>
      <c r="M64" s="31" t="s">
        <v>46</v>
      </c>
      <c r="N64" s="10" t="s">
        <v>47</v>
      </c>
    </row>
    <row r="65" spans="2:14" s="3" customFormat="1" ht="52.5" customHeight="1" x14ac:dyDescent="0.3">
      <c r="B65" s="63" t="s">
        <v>168</v>
      </c>
      <c r="C65" s="57" t="s">
        <v>171</v>
      </c>
      <c r="D65" s="31" t="s">
        <v>145</v>
      </c>
      <c r="E65" s="32" t="s">
        <v>107</v>
      </c>
      <c r="F65" s="32" t="s">
        <v>56</v>
      </c>
      <c r="G65" s="36" t="s">
        <v>94</v>
      </c>
      <c r="H65" s="36" t="s">
        <v>34</v>
      </c>
      <c r="I65" s="62">
        <v>1800000</v>
      </c>
      <c r="J65" s="33"/>
      <c r="K65" s="33">
        <f t="shared" si="0"/>
        <v>1800000</v>
      </c>
      <c r="L65" s="31" t="s">
        <v>45</v>
      </c>
      <c r="M65" s="31" t="s">
        <v>46</v>
      </c>
      <c r="N65" s="10" t="s">
        <v>47</v>
      </c>
    </row>
    <row r="66" spans="2:14" s="3" customFormat="1" ht="87" customHeight="1" x14ac:dyDescent="0.3">
      <c r="B66" s="65" t="s">
        <v>172</v>
      </c>
      <c r="C66" s="57" t="s">
        <v>173</v>
      </c>
      <c r="D66" s="31" t="s">
        <v>174</v>
      </c>
      <c r="E66" s="32" t="s">
        <v>170</v>
      </c>
      <c r="F66" s="32" t="s">
        <v>175</v>
      </c>
      <c r="G66" s="36" t="s">
        <v>94</v>
      </c>
      <c r="H66" s="36" t="s">
        <v>34</v>
      </c>
      <c r="I66" s="62">
        <v>10800000</v>
      </c>
      <c r="J66" s="33"/>
      <c r="K66" s="33">
        <f t="shared" si="0"/>
        <v>10800000</v>
      </c>
      <c r="L66" s="31" t="s">
        <v>45</v>
      </c>
      <c r="M66" s="31" t="s">
        <v>46</v>
      </c>
      <c r="N66" s="10" t="s">
        <v>47</v>
      </c>
    </row>
    <row r="67" spans="2:14" s="3" customFormat="1" ht="93" customHeight="1" x14ac:dyDescent="0.3">
      <c r="B67" s="65">
        <v>81111707</v>
      </c>
      <c r="C67" s="57" t="s">
        <v>176</v>
      </c>
      <c r="D67" s="31" t="s">
        <v>174</v>
      </c>
      <c r="E67" s="32" t="s">
        <v>170</v>
      </c>
      <c r="F67" s="32" t="s">
        <v>108</v>
      </c>
      <c r="G67" s="36" t="s">
        <v>94</v>
      </c>
      <c r="H67" s="36" t="s">
        <v>34</v>
      </c>
      <c r="I67" s="62">
        <v>14000000</v>
      </c>
      <c r="J67" s="33"/>
      <c r="K67" s="33">
        <f t="shared" si="0"/>
        <v>14000000</v>
      </c>
      <c r="L67" s="31" t="s">
        <v>45</v>
      </c>
      <c r="M67" s="31" t="s">
        <v>46</v>
      </c>
      <c r="N67" s="10" t="s">
        <v>47</v>
      </c>
    </row>
    <row r="68" spans="2:14" s="3" customFormat="1" ht="80.25" customHeight="1" x14ac:dyDescent="0.3">
      <c r="B68" s="65">
        <v>80121600</v>
      </c>
      <c r="C68" s="57" t="s">
        <v>177</v>
      </c>
      <c r="D68" s="31" t="s">
        <v>174</v>
      </c>
      <c r="E68" s="32" t="s">
        <v>51</v>
      </c>
      <c r="F68" s="32" t="s">
        <v>104</v>
      </c>
      <c r="G68" s="36" t="s">
        <v>94</v>
      </c>
      <c r="H68" s="36" t="s">
        <v>34</v>
      </c>
      <c r="I68" s="62">
        <v>8000000</v>
      </c>
      <c r="J68" s="33"/>
      <c r="K68" s="33">
        <f t="shared" si="0"/>
        <v>8000000</v>
      </c>
      <c r="L68" s="31" t="s">
        <v>45</v>
      </c>
      <c r="M68" s="31" t="s">
        <v>46</v>
      </c>
      <c r="N68" s="10" t="s">
        <v>47</v>
      </c>
    </row>
    <row r="69" spans="2:14" s="3" customFormat="1" ht="90" customHeight="1" x14ac:dyDescent="0.3">
      <c r="B69" s="65" t="s">
        <v>178</v>
      </c>
      <c r="C69" s="57" t="s">
        <v>179</v>
      </c>
      <c r="D69" s="31" t="s">
        <v>174</v>
      </c>
      <c r="E69" s="32" t="s">
        <v>51</v>
      </c>
      <c r="F69" s="32" t="s">
        <v>104</v>
      </c>
      <c r="G69" s="36" t="s">
        <v>94</v>
      </c>
      <c r="H69" s="36" t="s">
        <v>34</v>
      </c>
      <c r="I69" s="62">
        <v>4400000</v>
      </c>
      <c r="J69" s="33"/>
      <c r="K69" s="33">
        <f t="shared" si="0"/>
        <v>4400000</v>
      </c>
      <c r="L69" s="31" t="s">
        <v>45</v>
      </c>
      <c r="M69" s="31" t="s">
        <v>46</v>
      </c>
      <c r="N69" s="10" t="s">
        <v>47</v>
      </c>
    </row>
    <row r="70" spans="2:14" s="3" customFormat="1" ht="105" customHeight="1" x14ac:dyDescent="0.3">
      <c r="B70" s="65">
        <v>84111500</v>
      </c>
      <c r="C70" s="57" t="s">
        <v>180</v>
      </c>
      <c r="D70" s="31" t="s">
        <v>174</v>
      </c>
      <c r="E70" s="32" t="s">
        <v>51</v>
      </c>
      <c r="F70" s="32" t="s">
        <v>104</v>
      </c>
      <c r="G70" s="36" t="s">
        <v>94</v>
      </c>
      <c r="H70" s="36" t="s">
        <v>34</v>
      </c>
      <c r="I70" s="62">
        <v>2000000</v>
      </c>
      <c r="J70" s="33"/>
      <c r="K70" s="33">
        <f t="shared" si="0"/>
        <v>2000000</v>
      </c>
      <c r="L70" s="31" t="s">
        <v>45</v>
      </c>
      <c r="M70" s="31" t="s">
        <v>46</v>
      </c>
      <c r="N70" s="10" t="s">
        <v>47</v>
      </c>
    </row>
    <row r="71" spans="2:14" s="3" customFormat="1" ht="98.25" customHeight="1" x14ac:dyDescent="0.3">
      <c r="B71" s="65" t="s">
        <v>181</v>
      </c>
      <c r="C71" s="57" t="s">
        <v>182</v>
      </c>
      <c r="D71" s="31" t="s">
        <v>183</v>
      </c>
      <c r="E71" s="32" t="s">
        <v>170</v>
      </c>
      <c r="F71" s="32" t="s">
        <v>56</v>
      </c>
      <c r="G71" s="36" t="s">
        <v>94</v>
      </c>
      <c r="H71" s="36" t="s">
        <v>34</v>
      </c>
      <c r="I71" s="62">
        <v>45000000</v>
      </c>
      <c r="J71" s="33"/>
      <c r="K71" s="33">
        <f t="shared" si="0"/>
        <v>45000000</v>
      </c>
      <c r="L71" s="31" t="s">
        <v>45</v>
      </c>
      <c r="M71" s="31" t="s">
        <v>46</v>
      </c>
      <c r="N71" s="10" t="s">
        <v>47</v>
      </c>
    </row>
    <row r="72" spans="2:14" s="3" customFormat="1" ht="102.75" customHeight="1" x14ac:dyDescent="0.3">
      <c r="B72" s="65">
        <v>80121609</v>
      </c>
      <c r="C72" s="57" t="s">
        <v>395</v>
      </c>
      <c r="D72" s="31" t="s">
        <v>183</v>
      </c>
      <c r="E72" s="32" t="s">
        <v>51</v>
      </c>
      <c r="F72" s="32" t="s">
        <v>104</v>
      </c>
      <c r="G72" s="36" t="s">
        <v>94</v>
      </c>
      <c r="H72" s="36" t="s">
        <v>34</v>
      </c>
      <c r="I72" s="62">
        <v>8000000</v>
      </c>
      <c r="J72" s="33"/>
      <c r="K72" s="33">
        <f t="shared" si="0"/>
        <v>8000000</v>
      </c>
      <c r="L72" s="31" t="s">
        <v>45</v>
      </c>
      <c r="M72" s="31" t="s">
        <v>46</v>
      </c>
      <c r="N72" s="10" t="s">
        <v>47</v>
      </c>
    </row>
    <row r="73" spans="2:14" s="3" customFormat="1" ht="90" customHeight="1" x14ac:dyDescent="0.3">
      <c r="B73" s="65"/>
      <c r="C73" s="57" t="s">
        <v>184</v>
      </c>
      <c r="D73" s="31" t="s">
        <v>174</v>
      </c>
      <c r="E73" s="32" t="s">
        <v>170</v>
      </c>
      <c r="F73" s="32" t="s">
        <v>185</v>
      </c>
      <c r="G73" s="36" t="s">
        <v>94</v>
      </c>
      <c r="H73" s="36" t="s">
        <v>34</v>
      </c>
      <c r="I73" s="62">
        <v>20000000</v>
      </c>
      <c r="J73" s="33"/>
      <c r="K73" s="33">
        <f t="shared" si="0"/>
        <v>20000000</v>
      </c>
      <c r="L73" s="31" t="s">
        <v>45</v>
      </c>
      <c r="M73" s="31" t="s">
        <v>46</v>
      </c>
      <c r="N73" s="10" t="s">
        <v>47</v>
      </c>
    </row>
    <row r="74" spans="2:14" s="3" customFormat="1" ht="111" customHeight="1" x14ac:dyDescent="0.3">
      <c r="B74" s="65">
        <v>931415060</v>
      </c>
      <c r="C74" s="57" t="s">
        <v>186</v>
      </c>
      <c r="D74" s="31" t="s">
        <v>174</v>
      </c>
      <c r="E74" s="32" t="s">
        <v>170</v>
      </c>
      <c r="F74" s="32" t="s">
        <v>140</v>
      </c>
      <c r="G74" s="36" t="s">
        <v>94</v>
      </c>
      <c r="H74" s="36" t="s">
        <v>34</v>
      </c>
      <c r="I74" s="62">
        <v>14000000</v>
      </c>
      <c r="J74" s="33"/>
      <c r="K74" s="33">
        <f t="shared" si="0"/>
        <v>14000000</v>
      </c>
      <c r="L74" s="31" t="s">
        <v>45</v>
      </c>
      <c r="M74" s="31" t="s">
        <v>46</v>
      </c>
      <c r="N74" s="10" t="s">
        <v>47</v>
      </c>
    </row>
    <row r="75" spans="2:14" s="3" customFormat="1" ht="90" customHeight="1" x14ac:dyDescent="0.3">
      <c r="B75" s="65" t="s">
        <v>187</v>
      </c>
      <c r="C75" s="57" t="s">
        <v>188</v>
      </c>
      <c r="D75" s="31" t="s">
        <v>174</v>
      </c>
      <c r="E75" s="32" t="s">
        <v>170</v>
      </c>
      <c r="F75" s="32" t="s">
        <v>140</v>
      </c>
      <c r="G75" s="36" t="s">
        <v>94</v>
      </c>
      <c r="H75" s="36" t="s">
        <v>34</v>
      </c>
      <c r="I75" s="64">
        <v>10000000</v>
      </c>
      <c r="J75" s="33"/>
      <c r="K75" s="33">
        <f t="shared" si="0"/>
        <v>10000000</v>
      </c>
      <c r="L75" s="31" t="s">
        <v>45</v>
      </c>
      <c r="M75" s="31" t="s">
        <v>46</v>
      </c>
      <c r="N75" s="10" t="s">
        <v>47</v>
      </c>
    </row>
    <row r="76" spans="2:14" s="3" customFormat="1" ht="96.75" customHeight="1" thickBot="1" x14ac:dyDescent="0.35">
      <c r="B76" s="65">
        <v>93141506</v>
      </c>
      <c r="C76" s="69" t="s">
        <v>189</v>
      </c>
      <c r="D76" s="31" t="s">
        <v>174</v>
      </c>
      <c r="E76" s="32" t="s">
        <v>51</v>
      </c>
      <c r="F76" s="32" t="s">
        <v>56</v>
      </c>
      <c r="G76" s="36" t="s">
        <v>94</v>
      </c>
      <c r="H76" s="36" t="s">
        <v>34</v>
      </c>
      <c r="I76" s="62">
        <v>5600000</v>
      </c>
      <c r="J76" s="33"/>
      <c r="K76" s="33">
        <f t="shared" si="0"/>
        <v>5600000</v>
      </c>
      <c r="L76" s="31" t="s">
        <v>45</v>
      </c>
      <c r="M76" s="31" t="s">
        <v>46</v>
      </c>
      <c r="N76" s="10" t="s">
        <v>47</v>
      </c>
    </row>
    <row r="77" spans="2:14" s="3" customFormat="1" ht="99.75" customHeight="1" x14ac:dyDescent="0.25">
      <c r="B77" s="65">
        <v>4619160</v>
      </c>
      <c r="C77" s="70" t="s">
        <v>190</v>
      </c>
      <c r="D77" s="31" t="s">
        <v>174</v>
      </c>
      <c r="E77" s="32" t="s">
        <v>107</v>
      </c>
      <c r="F77" s="32" t="s">
        <v>191</v>
      </c>
      <c r="G77" s="36" t="s">
        <v>125</v>
      </c>
      <c r="H77" s="36" t="s">
        <v>34</v>
      </c>
      <c r="I77" s="62">
        <v>1000000</v>
      </c>
      <c r="J77" s="33"/>
      <c r="K77" s="33">
        <f t="shared" si="0"/>
        <v>1000000</v>
      </c>
      <c r="L77" s="31" t="s">
        <v>45</v>
      </c>
      <c r="M77" s="31" t="s">
        <v>46</v>
      </c>
      <c r="N77" s="10" t="s">
        <v>47</v>
      </c>
    </row>
    <row r="78" spans="2:14" s="3" customFormat="1" ht="106.5" customHeight="1" x14ac:dyDescent="0.25">
      <c r="B78" s="65" t="s">
        <v>192</v>
      </c>
      <c r="C78" s="71" t="s">
        <v>193</v>
      </c>
      <c r="D78" s="31" t="s">
        <v>174</v>
      </c>
      <c r="E78" s="32" t="s">
        <v>170</v>
      </c>
      <c r="F78" s="32" t="s">
        <v>185</v>
      </c>
      <c r="G78" s="36" t="s">
        <v>94</v>
      </c>
      <c r="H78" s="36" t="s">
        <v>34</v>
      </c>
      <c r="I78" s="62">
        <v>14000000</v>
      </c>
      <c r="J78" s="33"/>
      <c r="K78" s="33">
        <f t="shared" si="0"/>
        <v>14000000</v>
      </c>
      <c r="L78" s="31" t="s">
        <v>45</v>
      </c>
      <c r="M78" s="31" t="s">
        <v>46</v>
      </c>
      <c r="N78" s="10" t="s">
        <v>47</v>
      </c>
    </row>
    <row r="79" spans="2:14" s="3" customFormat="1" ht="90" customHeight="1" x14ac:dyDescent="0.3">
      <c r="B79" s="65">
        <v>82101600</v>
      </c>
      <c r="C79" s="72" t="s">
        <v>194</v>
      </c>
      <c r="D79" s="31" t="s">
        <v>174</v>
      </c>
      <c r="E79" s="32" t="s">
        <v>195</v>
      </c>
      <c r="F79" s="32" t="s">
        <v>146</v>
      </c>
      <c r="G79" s="36" t="s">
        <v>94</v>
      </c>
      <c r="H79" s="36" t="s">
        <v>34</v>
      </c>
      <c r="I79" s="62">
        <v>5000000</v>
      </c>
      <c r="J79" s="33"/>
      <c r="K79" s="33">
        <f t="shared" si="0"/>
        <v>5000000</v>
      </c>
      <c r="L79" s="31" t="s">
        <v>45</v>
      </c>
      <c r="M79" s="31" t="s">
        <v>46</v>
      </c>
      <c r="N79" s="10" t="s">
        <v>47</v>
      </c>
    </row>
    <row r="80" spans="2:14" s="3" customFormat="1" ht="90" customHeight="1" x14ac:dyDescent="0.3">
      <c r="B80" s="65">
        <v>73111503</v>
      </c>
      <c r="C80" s="73" t="s">
        <v>196</v>
      </c>
      <c r="D80" s="31" t="s">
        <v>197</v>
      </c>
      <c r="E80" s="32" t="s">
        <v>128</v>
      </c>
      <c r="F80" s="32" t="s">
        <v>71</v>
      </c>
      <c r="G80" s="36" t="s">
        <v>94</v>
      </c>
      <c r="H80" s="36" t="s">
        <v>34</v>
      </c>
      <c r="I80" s="62">
        <v>16000000</v>
      </c>
      <c r="J80" s="33"/>
      <c r="K80" s="33">
        <f t="shared" si="0"/>
        <v>16000000</v>
      </c>
      <c r="L80" s="31" t="s">
        <v>45</v>
      </c>
      <c r="M80" s="31" t="s">
        <v>46</v>
      </c>
      <c r="N80" s="10" t="s">
        <v>47</v>
      </c>
    </row>
    <row r="81" spans="2:14" s="3" customFormat="1" ht="90" customHeight="1" x14ac:dyDescent="0.3">
      <c r="B81" s="65">
        <v>86101710</v>
      </c>
      <c r="C81" s="69" t="s">
        <v>198</v>
      </c>
      <c r="D81" s="31" t="s">
        <v>197</v>
      </c>
      <c r="E81" s="32" t="s">
        <v>58</v>
      </c>
      <c r="F81" s="32" t="s">
        <v>153</v>
      </c>
      <c r="G81" s="36" t="s">
        <v>94</v>
      </c>
      <c r="H81" s="36" t="s">
        <v>34</v>
      </c>
      <c r="I81" s="74">
        <v>7604977</v>
      </c>
      <c r="J81" s="33"/>
      <c r="K81" s="33">
        <f t="shared" si="0"/>
        <v>7604977</v>
      </c>
      <c r="L81" s="31" t="s">
        <v>45</v>
      </c>
      <c r="M81" s="31" t="s">
        <v>46</v>
      </c>
      <c r="N81" s="10" t="s">
        <v>47</v>
      </c>
    </row>
    <row r="82" spans="2:14" s="3" customFormat="1" ht="90" customHeight="1" x14ac:dyDescent="0.3">
      <c r="B82" s="65">
        <v>81111707</v>
      </c>
      <c r="C82" s="57" t="s">
        <v>199</v>
      </c>
      <c r="D82" s="31" t="s">
        <v>197</v>
      </c>
      <c r="E82" s="32" t="s">
        <v>58</v>
      </c>
      <c r="F82" s="32" t="s">
        <v>108</v>
      </c>
      <c r="G82" s="36" t="s">
        <v>94</v>
      </c>
      <c r="H82" s="36" t="s">
        <v>34</v>
      </c>
      <c r="I82" s="74">
        <v>12000000</v>
      </c>
      <c r="J82" s="33"/>
      <c r="K82" s="33">
        <f t="shared" si="0"/>
        <v>12000000</v>
      </c>
      <c r="L82" s="31" t="s">
        <v>45</v>
      </c>
      <c r="M82" s="31" t="s">
        <v>46</v>
      </c>
      <c r="N82" s="10" t="s">
        <v>47</v>
      </c>
    </row>
    <row r="83" spans="2:14" s="3" customFormat="1" ht="90" customHeight="1" x14ac:dyDescent="0.3">
      <c r="B83" s="65" t="s">
        <v>200</v>
      </c>
      <c r="C83" s="75" t="s">
        <v>201</v>
      </c>
      <c r="D83" s="31" t="s">
        <v>197</v>
      </c>
      <c r="E83" s="32" t="s">
        <v>170</v>
      </c>
      <c r="F83" s="32" t="s">
        <v>202</v>
      </c>
      <c r="G83" s="36" t="s">
        <v>94</v>
      </c>
      <c r="H83" s="36" t="s">
        <v>34</v>
      </c>
      <c r="I83" s="74">
        <v>17500000</v>
      </c>
      <c r="J83" s="33"/>
      <c r="K83" s="33">
        <f t="shared" si="0"/>
        <v>17500000</v>
      </c>
      <c r="L83" s="31" t="s">
        <v>45</v>
      </c>
      <c r="M83" s="31" t="s">
        <v>46</v>
      </c>
      <c r="N83" s="10" t="s">
        <v>47</v>
      </c>
    </row>
    <row r="84" spans="2:14" s="3" customFormat="1" ht="90" customHeight="1" x14ac:dyDescent="0.3">
      <c r="B84" s="65" t="s">
        <v>203</v>
      </c>
      <c r="C84" s="60" t="s">
        <v>204</v>
      </c>
      <c r="D84" s="31" t="s">
        <v>197</v>
      </c>
      <c r="E84" s="32" t="s">
        <v>128</v>
      </c>
      <c r="F84" s="32" t="s">
        <v>205</v>
      </c>
      <c r="G84" s="36" t="s">
        <v>94</v>
      </c>
      <c r="H84" s="36" t="s">
        <v>34</v>
      </c>
      <c r="I84" s="74">
        <v>6400000</v>
      </c>
      <c r="J84" s="33"/>
      <c r="K84" s="33">
        <f t="shared" ref="K84:K99" si="1">+I84+J84</f>
        <v>6400000</v>
      </c>
      <c r="L84" s="31" t="s">
        <v>45</v>
      </c>
      <c r="M84" s="31" t="s">
        <v>46</v>
      </c>
      <c r="N84" s="10" t="s">
        <v>47</v>
      </c>
    </row>
    <row r="85" spans="2:14" s="3" customFormat="1" ht="110.25" customHeight="1" x14ac:dyDescent="0.3">
      <c r="B85" s="65">
        <v>86141501</v>
      </c>
      <c r="C85" s="75" t="s">
        <v>206</v>
      </c>
      <c r="D85" s="31" t="s">
        <v>197</v>
      </c>
      <c r="E85" s="32" t="s">
        <v>170</v>
      </c>
      <c r="F85" s="32" t="s">
        <v>207</v>
      </c>
      <c r="G85" s="36" t="s">
        <v>94</v>
      </c>
      <c r="H85" s="36" t="s">
        <v>109</v>
      </c>
      <c r="I85" s="74">
        <v>41000000</v>
      </c>
      <c r="J85" s="33"/>
      <c r="K85" s="33">
        <f t="shared" si="1"/>
        <v>41000000</v>
      </c>
      <c r="L85" s="31" t="s">
        <v>45</v>
      </c>
      <c r="M85" s="31" t="s">
        <v>46</v>
      </c>
      <c r="N85" s="10" t="s">
        <v>47</v>
      </c>
    </row>
    <row r="86" spans="2:14" s="3" customFormat="1" ht="90" customHeight="1" x14ac:dyDescent="0.3">
      <c r="B86" s="65" t="s">
        <v>208</v>
      </c>
      <c r="C86" s="75" t="s">
        <v>209</v>
      </c>
      <c r="D86" s="31" t="s">
        <v>210</v>
      </c>
      <c r="E86" s="32" t="s">
        <v>58</v>
      </c>
      <c r="F86" s="32" t="s">
        <v>211</v>
      </c>
      <c r="G86" s="36" t="s">
        <v>94</v>
      </c>
      <c r="H86" s="36" t="s">
        <v>109</v>
      </c>
      <c r="I86" s="74">
        <v>16500000</v>
      </c>
      <c r="J86" s="33"/>
      <c r="K86" s="33">
        <f t="shared" si="1"/>
        <v>16500000</v>
      </c>
      <c r="L86" s="31" t="s">
        <v>45</v>
      </c>
      <c r="M86" s="31" t="s">
        <v>46</v>
      </c>
      <c r="N86" s="10" t="s">
        <v>47</v>
      </c>
    </row>
    <row r="87" spans="2:14" s="3" customFormat="1" ht="35.25" customHeight="1" x14ac:dyDescent="0.25">
      <c r="B87" s="39">
        <v>55121904</v>
      </c>
      <c r="C87" s="30" t="s">
        <v>212</v>
      </c>
      <c r="D87" s="31" t="s">
        <v>41</v>
      </c>
      <c r="E87" s="32" t="s">
        <v>107</v>
      </c>
      <c r="F87" s="32" t="s">
        <v>213</v>
      </c>
      <c r="G87" s="32" t="s">
        <v>125</v>
      </c>
      <c r="H87" s="32" t="s">
        <v>35</v>
      </c>
      <c r="I87" s="59">
        <v>0</v>
      </c>
      <c r="J87" s="33">
        <v>150000</v>
      </c>
      <c r="K87" s="33">
        <f t="shared" si="1"/>
        <v>150000</v>
      </c>
      <c r="L87" s="31" t="s">
        <v>45</v>
      </c>
      <c r="M87" s="31" t="s">
        <v>46</v>
      </c>
      <c r="N87" s="10" t="s">
        <v>47</v>
      </c>
    </row>
    <row r="88" spans="2:14" s="3" customFormat="1" ht="52.5" customHeight="1" x14ac:dyDescent="0.25">
      <c r="B88" s="39">
        <v>48101500</v>
      </c>
      <c r="C88" s="30" t="s">
        <v>214</v>
      </c>
      <c r="D88" s="31" t="s">
        <v>41</v>
      </c>
      <c r="E88" s="32" t="s">
        <v>107</v>
      </c>
      <c r="F88" s="32" t="s">
        <v>213</v>
      </c>
      <c r="G88" s="32" t="s">
        <v>125</v>
      </c>
      <c r="H88" s="32" t="s">
        <v>35</v>
      </c>
      <c r="I88" s="59">
        <v>0</v>
      </c>
      <c r="J88" s="59">
        <v>0</v>
      </c>
      <c r="K88" s="33">
        <f t="shared" si="1"/>
        <v>0</v>
      </c>
      <c r="L88" s="31" t="s">
        <v>45</v>
      </c>
      <c r="M88" s="31" t="s">
        <v>46</v>
      </c>
      <c r="N88" s="10" t="s">
        <v>47</v>
      </c>
    </row>
    <row r="89" spans="2:14" s="3" customFormat="1" ht="94.5" customHeight="1" x14ac:dyDescent="0.25">
      <c r="B89" s="9">
        <v>80121609</v>
      </c>
      <c r="C89" s="30" t="s">
        <v>215</v>
      </c>
      <c r="D89" s="31" t="s">
        <v>41</v>
      </c>
      <c r="E89" s="32" t="s">
        <v>78</v>
      </c>
      <c r="F89" s="32" t="s">
        <v>76</v>
      </c>
      <c r="G89" s="36" t="s">
        <v>94</v>
      </c>
      <c r="H89" s="32" t="s">
        <v>34</v>
      </c>
      <c r="I89" s="33">
        <v>6000000</v>
      </c>
      <c r="J89" s="33">
        <v>7000000</v>
      </c>
      <c r="K89" s="33">
        <f t="shared" si="1"/>
        <v>13000000</v>
      </c>
      <c r="L89" s="31" t="s">
        <v>45</v>
      </c>
      <c r="M89" s="31" t="s">
        <v>46</v>
      </c>
      <c r="N89" s="10" t="s">
        <v>47</v>
      </c>
    </row>
    <row r="90" spans="2:14" s="3" customFormat="1" ht="57.75" customHeight="1" x14ac:dyDescent="0.25">
      <c r="B90" s="9">
        <v>80111500</v>
      </c>
      <c r="C90" s="30" t="s">
        <v>216</v>
      </c>
      <c r="D90" s="31" t="s">
        <v>41</v>
      </c>
      <c r="E90" s="32" t="s">
        <v>85</v>
      </c>
      <c r="F90" s="32" t="s">
        <v>56</v>
      </c>
      <c r="G90" s="32" t="s">
        <v>59</v>
      </c>
      <c r="H90" s="32" t="s">
        <v>35</v>
      </c>
      <c r="I90" s="33">
        <v>0</v>
      </c>
      <c r="J90" s="33">
        <v>5000000</v>
      </c>
      <c r="K90" s="33">
        <f t="shared" si="1"/>
        <v>5000000</v>
      </c>
      <c r="L90" s="31" t="s">
        <v>45</v>
      </c>
      <c r="M90" s="31" t="s">
        <v>46</v>
      </c>
      <c r="N90" s="10" t="s">
        <v>47</v>
      </c>
    </row>
    <row r="91" spans="2:14" s="3" customFormat="1" ht="99" customHeight="1" x14ac:dyDescent="0.25">
      <c r="B91" s="9">
        <v>80161500</v>
      </c>
      <c r="C91" s="30" t="s">
        <v>217</v>
      </c>
      <c r="D91" s="31" t="s">
        <v>218</v>
      </c>
      <c r="E91" s="32" t="s">
        <v>78</v>
      </c>
      <c r="F91" s="32" t="s">
        <v>76</v>
      </c>
      <c r="G91" s="32" t="s">
        <v>59</v>
      </c>
      <c r="H91" s="32" t="s">
        <v>60</v>
      </c>
      <c r="I91" s="58">
        <v>12000000</v>
      </c>
      <c r="J91" s="58"/>
      <c r="K91" s="33">
        <f t="shared" si="1"/>
        <v>12000000</v>
      </c>
      <c r="L91" s="31" t="s">
        <v>45</v>
      </c>
      <c r="M91" s="31" t="s">
        <v>46</v>
      </c>
      <c r="N91" s="10" t="s">
        <v>47</v>
      </c>
    </row>
    <row r="92" spans="2:14" s="3" customFormat="1" ht="86.25" customHeight="1" x14ac:dyDescent="0.25">
      <c r="B92" s="9">
        <v>80161504</v>
      </c>
      <c r="C92" s="30" t="s">
        <v>219</v>
      </c>
      <c r="D92" s="31" t="s">
        <v>218</v>
      </c>
      <c r="E92" s="32" t="s">
        <v>42</v>
      </c>
      <c r="F92" s="32" t="s">
        <v>43</v>
      </c>
      <c r="G92" s="32" t="s">
        <v>59</v>
      </c>
      <c r="H92" s="32" t="s">
        <v>34</v>
      </c>
      <c r="I92" s="33">
        <v>5400000</v>
      </c>
      <c r="J92" s="59">
        <v>0</v>
      </c>
      <c r="K92" s="33">
        <f t="shared" si="1"/>
        <v>5400000</v>
      </c>
      <c r="L92" s="31" t="s">
        <v>45</v>
      </c>
      <c r="M92" s="31" t="s">
        <v>46</v>
      </c>
      <c r="N92" s="10" t="s">
        <v>47</v>
      </c>
    </row>
    <row r="93" spans="2:14" s="3" customFormat="1" ht="60.75" customHeight="1" x14ac:dyDescent="0.25">
      <c r="B93" s="9" t="s">
        <v>87</v>
      </c>
      <c r="C93" s="35" t="s">
        <v>220</v>
      </c>
      <c r="D93" s="31" t="s">
        <v>218</v>
      </c>
      <c r="E93" s="32" t="s">
        <v>107</v>
      </c>
      <c r="F93" s="32" t="s">
        <v>76</v>
      </c>
      <c r="G93" s="36" t="s">
        <v>94</v>
      </c>
      <c r="H93" s="32" t="s">
        <v>34</v>
      </c>
      <c r="I93" s="33">
        <v>3000000</v>
      </c>
      <c r="J93" s="33">
        <v>0</v>
      </c>
      <c r="K93" s="33">
        <f t="shared" si="1"/>
        <v>3000000</v>
      </c>
      <c r="L93" s="31" t="s">
        <v>45</v>
      </c>
      <c r="M93" s="31" t="s">
        <v>46</v>
      </c>
      <c r="N93" s="10" t="s">
        <v>47</v>
      </c>
    </row>
    <row r="94" spans="2:14" s="3" customFormat="1" ht="95.25" customHeight="1" x14ac:dyDescent="0.25">
      <c r="B94" s="9">
        <v>80121609</v>
      </c>
      <c r="C94" s="30" t="s">
        <v>221</v>
      </c>
      <c r="D94" s="31" t="s">
        <v>218</v>
      </c>
      <c r="E94" s="32" t="s">
        <v>78</v>
      </c>
      <c r="F94" s="32" t="s">
        <v>76</v>
      </c>
      <c r="G94" s="36" t="s">
        <v>94</v>
      </c>
      <c r="H94" s="32" t="s">
        <v>34</v>
      </c>
      <c r="I94" s="33">
        <v>12000000</v>
      </c>
      <c r="J94" s="33"/>
      <c r="K94" s="33">
        <f t="shared" si="1"/>
        <v>12000000</v>
      </c>
      <c r="L94" s="31" t="s">
        <v>45</v>
      </c>
      <c r="M94" s="31" t="s">
        <v>46</v>
      </c>
      <c r="N94" s="10" t="s">
        <v>47</v>
      </c>
    </row>
    <row r="95" spans="2:14" s="3" customFormat="1" ht="105.75" customHeight="1" x14ac:dyDescent="0.25">
      <c r="B95" s="9">
        <v>80121609</v>
      </c>
      <c r="C95" s="30" t="s">
        <v>222</v>
      </c>
      <c r="D95" s="31" t="s">
        <v>218</v>
      </c>
      <c r="E95" s="32" t="s">
        <v>78</v>
      </c>
      <c r="F95" s="32" t="s">
        <v>76</v>
      </c>
      <c r="G95" s="36" t="s">
        <v>94</v>
      </c>
      <c r="H95" s="32" t="s">
        <v>34</v>
      </c>
      <c r="I95" s="33">
        <v>12000000</v>
      </c>
      <c r="J95" s="33">
        <v>0</v>
      </c>
      <c r="K95" s="33">
        <f t="shared" si="1"/>
        <v>12000000</v>
      </c>
      <c r="L95" s="31" t="s">
        <v>45</v>
      </c>
      <c r="M95" s="31" t="s">
        <v>46</v>
      </c>
      <c r="N95" s="10" t="s">
        <v>47</v>
      </c>
    </row>
    <row r="96" spans="2:14" s="3" customFormat="1" ht="81" customHeight="1" x14ac:dyDescent="0.25">
      <c r="B96" s="9">
        <v>82141505</v>
      </c>
      <c r="C96" s="35" t="s">
        <v>223</v>
      </c>
      <c r="D96" s="31" t="s">
        <v>218</v>
      </c>
      <c r="E96" s="32" t="s">
        <v>78</v>
      </c>
      <c r="F96" s="32" t="s">
        <v>43</v>
      </c>
      <c r="G96" s="36" t="s">
        <v>94</v>
      </c>
      <c r="H96" s="36" t="s">
        <v>34</v>
      </c>
      <c r="I96" s="33">
        <v>5400000</v>
      </c>
      <c r="J96" s="33">
        <v>0</v>
      </c>
      <c r="K96" s="33">
        <f t="shared" si="1"/>
        <v>5400000</v>
      </c>
      <c r="L96" s="31" t="s">
        <v>45</v>
      </c>
      <c r="M96" s="31" t="s">
        <v>46</v>
      </c>
      <c r="N96" s="10" t="s">
        <v>47</v>
      </c>
    </row>
    <row r="97" spans="2:14" s="3" customFormat="1" ht="72.75" customHeight="1" x14ac:dyDescent="0.25">
      <c r="B97" s="9">
        <v>80161504</v>
      </c>
      <c r="C97" s="35" t="s">
        <v>224</v>
      </c>
      <c r="D97" s="31" t="s">
        <v>218</v>
      </c>
      <c r="E97" s="32" t="s">
        <v>78</v>
      </c>
      <c r="F97" s="32" t="s">
        <v>76</v>
      </c>
      <c r="G97" s="36" t="s">
        <v>94</v>
      </c>
      <c r="H97" s="32" t="s">
        <v>34</v>
      </c>
      <c r="I97" s="33">
        <v>9000000</v>
      </c>
      <c r="J97" s="33">
        <v>0</v>
      </c>
      <c r="K97" s="33">
        <f t="shared" si="1"/>
        <v>9000000</v>
      </c>
      <c r="L97" s="31" t="s">
        <v>45</v>
      </c>
      <c r="M97" s="31" t="s">
        <v>46</v>
      </c>
      <c r="N97" s="10" t="s">
        <v>47</v>
      </c>
    </row>
    <row r="98" spans="2:14" s="3" customFormat="1" ht="75" customHeight="1" x14ac:dyDescent="0.25">
      <c r="B98" s="9">
        <v>86141704</v>
      </c>
      <c r="C98" s="35" t="s">
        <v>225</v>
      </c>
      <c r="D98" s="31" t="s">
        <v>218</v>
      </c>
      <c r="E98" s="32" t="s">
        <v>226</v>
      </c>
      <c r="F98" s="32" t="s">
        <v>43</v>
      </c>
      <c r="G98" s="36" t="s">
        <v>94</v>
      </c>
      <c r="H98" s="36" t="s">
        <v>34</v>
      </c>
      <c r="I98" s="33">
        <v>18000000</v>
      </c>
      <c r="J98" s="33">
        <v>0</v>
      </c>
      <c r="K98" s="33">
        <f t="shared" si="1"/>
        <v>18000000</v>
      </c>
      <c r="L98" s="31" t="s">
        <v>45</v>
      </c>
      <c r="M98" s="31" t="s">
        <v>46</v>
      </c>
      <c r="N98" s="10" t="s">
        <v>47</v>
      </c>
    </row>
    <row r="99" spans="2:14" s="3" customFormat="1" ht="57" customHeight="1" x14ac:dyDescent="0.3">
      <c r="B99" s="76" t="s">
        <v>87</v>
      </c>
      <c r="C99" s="67" t="s">
        <v>227</v>
      </c>
      <c r="D99" s="40" t="s">
        <v>218</v>
      </c>
      <c r="E99" s="32" t="s">
        <v>107</v>
      </c>
      <c r="F99" s="32" t="s">
        <v>76</v>
      </c>
      <c r="G99" s="36" t="s">
        <v>59</v>
      </c>
      <c r="H99" s="36" t="s">
        <v>34</v>
      </c>
      <c r="I99" s="33">
        <v>3000000</v>
      </c>
      <c r="J99" s="33"/>
      <c r="K99" s="33">
        <f t="shared" si="1"/>
        <v>3000000</v>
      </c>
      <c r="L99" s="31" t="s">
        <v>45</v>
      </c>
      <c r="M99" s="31" t="s">
        <v>45</v>
      </c>
      <c r="N99" s="10" t="s">
        <v>47</v>
      </c>
    </row>
    <row r="100" spans="2:14" s="3" customFormat="1" ht="71.25" customHeight="1" x14ac:dyDescent="0.3">
      <c r="B100" s="76" t="s">
        <v>228</v>
      </c>
      <c r="C100" s="67" t="s">
        <v>229</v>
      </c>
      <c r="D100" s="40" t="s">
        <v>218</v>
      </c>
      <c r="E100" s="32" t="s">
        <v>78</v>
      </c>
      <c r="F100" s="32" t="s">
        <v>43</v>
      </c>
      <c r="G100" s="36" t="s">
        <v>94</v>
      </c>
      <c r="H100" s="36" t="s">
        <v>34</v>
      </c>
      <c r="I100" s="33">
        <v>5400000</v>
      </c>
      <c r="J100" s="33"/>
      <c r="K100" s="33">
        <v>5400000</v>
      </c>
      <c r="L100" s="31" t="s">
        <v>45</v>
      </c>
      <c r="M100" s="31" t="s">
        <v>45</v>
      </c>
      <c r="N100" s="10" t="s">
        <v>47</v>
      </c>
    </row>
    <row r="101" spans="2:14" s="3" customFormat="1" ht="68.25" customHeight="1" x14ac:dyDescent="0.3">
      <c r="B101" s="76" t="s">
        <v>154</v>
      </c>
      <c r="C101" s="67" t="s">
        <v>155</v>
      </c>
      <c r="D101" s="40" t="s">
        <v>218</v>
      </c>
      <c r="E101" s="32" t="s">
        <v>78</v>
      </c>
      <c r="F101" s="32" t="s">
        <v>76</v>
      </c>
      <c r="G101" s="36" t="s">
        <v>59</v>
      </c>
      <c r="H101" s="36" t="s">
        <v>34</v>
      </c>
      <c r="I101" s="33">
        <v>12000000</v>
      </c>
      <c r="J101" s="33"/>
      <c r="K101" s="33">
        <v>12000000</v>
      </c>
      <c r="L101" s="31" t="s">
        <v>45</v>
      </c>
      <c r="M101" s="31" t="s">
        <v>45</v>
      </c>
      <c r="N101" s="10" t="s">
        <v>47</v>
      </c>
    </row>
    <row r="102" spans="2:14" s="3" customFormat="1" ht="69.75" customHeight="1" x14ac:dyDescent="0.3">
      <c r="B102" s="76" t="s">
        <v>154</v>
      </c>
      <c r="C102" s="67" t="s">
        <v>230</v>
      </c>
      <c r="D102" s="40" t="s">
        <v>218</v>
      </c>
      <c r="E102" s="32" t="s">
        <v>78</v>
      </c>
      <c r="F102" s="32" t="s">
        <v>76</v>
      </c>
      <c r="G102" s="36" t="s">
        <v>59</v>
      </c>
      <c r="H102" s="36" t="s">
        <v>34</v>
      </c>
      <c r="I102" s="33">
        <v>12000000</v>
      </c>
      <c r="J102" s="33"/>
      <c r="K102" s="33">
        <v>12000000</v>
      </c>
      <c r="L102" s="31" t="s">
        <v>45</v>
      </c>
      <c r="M102" s="31" t="s">
        <v>45</v>
      </c>
      <c r="N102" s="10" t="s">
        <v>47</v>
      </c>
    </row>
    <row r="103" spans="2:14" s="3" customFormat="1" ht="90.75" customHeight="1" x14ac:dyDescent="0.3">
      <c r="B103" s="76" t="s">
        <v>154</v>
      </c>
      <c r="C103" s="67" t="s">
        <v>158</v>
      </c>
      <c r="D103" s="40" t="s">
        <v>218</v>
      </c>
      <c r="E103" s="32" t="s">
        <v>78</v>
      </c>
      <c r="F103" s="32" t="s">
        <v>76</v>
      </c>
      <c r="G103" s="36" t="s">
        <v>59</v>
      </c>
      <c r="H103" s="36" t="s">
        <v>34</v>
      </c>
      <c r="I103" s="33">
        <v>9000000</v>
      </c>
      <c r="J103" s="33"/>
      <c r="K103" s="33">
        <v>9000000</v>
      </c>
      <c r="L103" s="31" t="s">
        <v>45</v>
      </c>
      <c r="M103" s="31" t="s">
        <v>45</v>
      </c>
      <c r="N103" s="10" t="s">
        <v>47</v>
      </c>
    </row>
    <row r="104" spans="2:14" s="3" customFormat="1" ht="74.25" customHeight="1" x14ac:dyDescent="0.3">
      <c r="B104" s="76" t="s">
        <v>73</v>
      </c>
      <c r="C104" s="67" t="s">
        <v>231</v>
      </c>
      <c r="D104" s="40" t="s">
        <v>218</v>
      </c>
      <c r="E104" s="32" t="s">
        <v>78</v>
      </c>
      <c r="F104" s="32" t="s">
        <v>43</v>
      </c>
      <c r="G104" s="36" t="s">
        <v>94</v>
      </c>
      <c r="H104" s="36" t="s">
        <v>34</v>
      </c>
      <c r="I104" s="33">
        <v>12000000</v>
      </c>
      <c r="J104" s="33"/>
      <c r="K104" s="33">
        <f>I104+J104</f>
        <v>12000000</v>
      </c>
      <c r="L104" s="31" t="s">
        <v>45</v>
      </c>
      <c r="M104" s="31" t="s">
        <v>45</v>
      </c>
      <c r="N104" s="10" t="s">
        <v>47</v>
      </c>
    </row>
    <row r="105" spans="2:14" s="3" customFormat="1" ht="81.75" customHeight="1" x14ac:dyDescent="0.25">
      <c r="B105" s="9">
        <v>76111501</v>
      </c>
      <c r="C105" s="30" t="s">
        <v>232</v>
      </c>
      <c r="D105" s="31" t="s">
        <v>233</v>
      </c>
      <c r="E105" s="32" t="s">
        <v>75</v>
      </c>
      <c r="F105" s="32" t="s">
        <v>71</v>
      </c>
      <c r="G105" s="32" t="s">
        <v>234</v>
      </c>
      <c r="H105" s="32" t="s">
        <v>34</v>
      </c>
      <c r="I105" s="33">
        <v>8668188</v>
      </c>
      <c r="J105" s="33">
        <v>0</v>
      </c>
      <c r="K105" s="33">
        <f t="shared" ref="K105:K116" si="2">+I105+J105</f>
        <v>8668188</v>
      </c>
      <c r="L105" s="31" t="s">
        <v>45</v>
      </c>
      <c r="M105" s="31" t="s">
        <v>46</v>
      </c>
      <c r="N105" s="10" t="s">
        <v>47</v>
      </c>
    </row>
    <row r="106" spans="2:14" s="3" customFormat="1" ht="73.5" customHeight="1" x14ac:dyDescent="0.25">
      <c r="B106" s="9">
        <v>92101501</v>
      </c>
      <c r="C106" s="30" t="s">
        <v>235</v>
      </c>
      <c r="D106" s="31" t="s">
        <v>233</v>
      </c>
      <c r="E106" s="32" t="s">
        <v>75</v>
      </c>
      <c r="F106" s="32" t="s">
        <v>71</v>
      </c>
      <c r="G106" s="32" t="s">
        <v>236</v>
      </c>
      <c r="H106" s="32" t="s">
        <v>35</v>
      </c>
      <c r="I106" s="33">
        <v>13323280</v>
      </c>
      <c r="J106" s="33"/>
      <c r="K106" s="33">
        <f t="shared" si="2"/>
        <v>13323280</v>
      </c>
      <c r="L106" s="31" t="s">
        <v>45</v>
      </c>
      <c r="M106" s="31" t="s">
        <v>46</v>
      </c>
      <c r="N106" s="10" t="s">
        <v>47</v>
      </c>
    </row>
    <row r="107" spans="2:14" s="3" customFormat="1" ht="52.5" customHeight="1" x14ac:dyDescent="0.25">
      <c r="B107" s="9">
        <v>86111602</v>
      </c>
      <c r="C107" s="30" t="s">
        <v>237</v>
      </c>
      <c r="D107" s="31" t="s">
        <v>233</v>
      </c>
      <c r="E107" s="32" t="s">
        <v>107</v>
      </c>
      <c r="F107" s="32" t="s">
        <v>213</v>
      </c>
      <c r="G107" s="32" t="s">
        <v>94</v>
      </c>
      <c r="H107" s="32" t="s">
        <v>35</v>
      </c>
      <c r="I107" s="33">
        <v>3000000</v>
      </c>
      <c r="J107" s="33"/>
      <c r="K107" s="33">
        <f t="shared" si="2"/>
        <v>3000000</v>
      </c>
      <c r="L107" s="31" t="s">
        <v>45</v>
      </c>
      <c r="M107" s="31" t="s">
        <v>46</v>
      </c>
      <c r="N107" s="10" t="s">
        <v>47</v>
      </c>
    </row>
    <row r="108" spans="2:14" s="3" customFormat="1" ht="100.5" customHeight="1" x14ac:dyDescent="0.25">
      <c r="B108" s="9">
        <v>80161504</v>
      </c>
      <c r="C108" s="35" t="s">
        <v>238</v>
      </c>
      <c r="D108" s="31" t="s">
        <v>233</v>
      </c>
      <c r="E108" s="32" t="s">
        <v>239</v>
      </c>
      <c r="F108" s="32" t="s">
        <v>76</v>
      </c>
      <c r="G108" s="36" t="s">
        <v>59</v>
      </c>
      <c r="H108" s="32" t="s">
        <v>34</v>
      </c>
      <c r="I108" s="33">
        <v>12000000</v>
      </c>
      <c r="J108" s="33">
        <v>0</v>
      </c>
      <c r="K108" s="33">
        <f t="shared" si="2"/>
        <v>12000000</v>
      </c>
      <c r="L108" s="31" t="s">
        <v>45</v>
      </c>
      <c r="M108" s="31" t="s">
        <v>46</v>
      </c>
      <c r="N108" s="10" t="s">
        <v>47</v>
      </c>
    </row>
    <row r="109" spans="2:14" s="3" customFormat="1" ht="56.25" customHeight="1" x14ac:dyDescent="0.25">
      <c r="B109" s="9">
        <v>86111602</v>
      </c>
      <c r="C109" s="35" t="s">
        <v>237</v>
      </c>
      <c r="D109" s="31" t="s">
        <v>233</v>
      </c>
      <c r="E109" s="32" t="s">
        <v>240</v>
      </c>
      <c r="F109" s="32" t="s">
        <v>241</v>
      </c>
      <c r="G109" s="36" t="s">
        <v>59</v>
      </c>
      <c r="H109" s="32" t="s">
        <v>34</v>
      </c>
      <c r="I109" s="33">
        <v>69000000</v>
      </c>
      <c r="J109" s="33"/>
      <c r="K109" s="33">
        <f t="shared" si="2"/>
        <v>69000000</v>
      </c>
      <c r="L109" s="31" t="s">
        <v>45</v>
      </c>
      <c r="M109" s="31" t="s">
        <v>46</v>
      </c>
      <c r="N109" s="10" t="s">
        <v>47</v>
      </c>
    </row>
    <row r="110" spans="2:14" s="3" customFormat="1" ht="48.75" customHeight="1" x14ac:dyDescent="0.25">
      <c r="B110" s="9">
        <v>86111602</v>
      </c>
      <c r="C110" s="35" t="s">
        <v>242</v>
      </c>
      <c r="D110" s="31" t="s">
        <v>233</v>
      </c>
      <c r="E110" s="32" t="s">
        <v>243</v>
      </c>
      <c r="F110" s="32" t="s">
        <v>76</v>
      </c>
      <c r="G110" s="36" t="s">
        <v>94</v>
      </c>
      <c r="H110" s="32" t="s">
        <v>35</v>
      </c>
      <c r="I110" s="33">
        <v>71910000</v>
      </c>
      <c r="J110" s="33"/>
      <c r="K110" s="33">
        <f t="shared" si="2"/>
        <v>71910000</v>
      </c>
      <c r="L110" s="31" t="s">
        <v>45</v>
      </c>
      <c r="M110" s="31" t="s">
        <v>46</v>
      </c>
      <c r="N110" s="10" t="s">
        <v>47</v>
      </c>
    </row>
    <row r="111" spans="2:14" s="3" customFormat="1" ht="35.25" customHeight="1" x14ac:dyDescent="0.25">
      <c r="B111" s="9">
        <v>40101701</v>
      </c>
      <c r="C111" s="30" t="s">
        <v>244</v>
      </c>
      <c r="D111" s="31" t="s">
        <v>41</v>
      </c>
      <c r="E111" s="32" t="s">
        <v>75</v>
      </c>
      <c r="F111" s="32" t="s">
        <v>245</v>
      </c>
      <c r="G111" s="32" t="s">
        <v>125</v>
      </c>
      <c r="H111" s="32" t="s">
        <v>35</v>
      </c>
      <c r="I111" s="59">
        <v>0</v>
      </c>
      <c r="J111" s="33">
        <v>9000000</v>
      </c>
      <c r="K111" s="33">
        <f t="shared" si="2"/>
        <v>9000000</v>
      </c>
      <c r="L111" s="31" t="s">
        <v>45</v>
      </c>
      <c r="M111" s="31" t="s">
        <v>46</v>
      </c>
      <c r="N111" s="10" t="s">
        <v>47</v>
      </c>
    </row>
    <row r="112" spans="2:14" s="3" customFormat="1" ht="35.25" customHeight="1" x14ac:dyDescent="0.25">
      <c r="B112" s="9">
        <v>44122104</v>
      </c>
      <c r="C112" s="30" t="s">
        <v>246</v>
      </c>
      <c r="D112" s="31" t="s">
        <v>54</v>
      </c>
      <c r="E112" s="32" t="s">
        <v>247</v>
      </c>
      <c r="F112" s="32" t="s">
        <v>213</v>
      </c>
      <c r="G112" s="32" t="s">
        <v>125</v>
      </c>
      <c r="H112" s="32" t="s">
        <v>35</v>
      </c>
      <c r="I112" s="59">
        <v>0</v>
      </c>
      <c r="J112" s="33">
        <v>25000</v>
      </c>
      <c r="K112" s="33">
        <f t="shared" si="2"/>
        <v>25000</v>
      </c>
      <c r="L112" s="31" t="s">
        <v>45</v>
      </c>
      <c r="M112" s="31" t="s">
        <v>46</v>
      </c>
      <c r="N112" s="10" t="s">
        <v>47</v>
      </c>
    </row>
    <row r="113" spans="2:14" s="3" customFormat="1" ht="35.25" customHeight="1" x14ac:dyDescent="0.25">
      <c r="B113" s="39">
        <v>43191500</v>
      </c>
      <c r="C113" s="30" t="s">
        <v>248</v>
      </c>
      <c r="D113" s="31" t="s">
        <v>41</v>
      </c>
      <c r="E113" s="32" t="s">
        <v>128</v>
      </c>
      <c r="F113" s="32" t="s">
        <v>213</v>
      </c>
      <c r="G113" s="32" t="s">
        <v>125</v>
      </c>
      <c r="H113" s="32" t="s">
        <v>35</v>
      </c>
      <c r="I113" s="59">
        <v>0</v>
      </c>
      <c r="J113" s="33">
        <v>450000</v>
      </c>
      <c r="K113" s="33">
        <f t="shared" si="2"/>
        <v>450000</v>
      </c>
      <c r="L113" s="31" t="s">
        <v>45</v>
      </c>
      <c r="M113" s="31" t="s">
        <v>46</v>
      </c>
      <c r="N113" s="10" t="s">
        <v>47</v>
      </c>
    </row>
    <row r="114" spans="2:14" s="3" customFormat="1" ht="51.75" customHeight="1" thickBot="1" x14ac:dyDescent="0.3">
      <c r="B114" s="9">
        <v>81112200</v>
      </c>
      <c r="C114" s="30" t="s">
        <v>249</v>
      </c>
      <c r="D114" s="31" t="s">
        <v>250</v>
      </c>
      <c r="E114" s="32" t="s">
        <v>42</v>
      </c>
      <c r="F114" s="32" t="s">
        <v>43</v>
      </c>
      <c r="G114" s="32" t="s">
        <v>59</v>
      </c>
      <c r="H114" s="32" t="s">
        <v>34</v>
      </c>
      <c r="I114" s="33">
        <v>3000000</v>
      </c>
      <c r="J114" s="59">
        <v>0</v>
      </c>
      <c r="K114" s="33">
        <f t="shared" si="2"/>
        <v>3000000</v>
      </c>
      <c r="L114" s="31" t="s">
        <v>45</v>
      </c>
      <c r="M114" s="31" t="s">
        <v>46</v>
      </c>
      <c r="N114" s="10" t="s">
        <v>47</v>
      </c>
    </row>
    <row r="115" spans="2:14" s="3" customFormat="1" ht="90" customHeight="1" thickBot="1" x14ac:dyDescent="0.3">
      <c r="B115" s="38" t="s">
        <v>115</v>
      </c>
      <c r="C115" s="60" t="s">
        <v>251</v>
      </c>
      <c r="D115" s="31" t="s">
        <v>250</v>
      </c>
      <c r="E115" s="32" t="s">
        <v>78</v>
      </c>
      <c r="F115" s="32" t="s">
        <v>252</v>
      </c>
      <c r="G115" s="32" t="s">
        <v>59</v>
      </c>
      <c r="H115" s="32" t="s">
        <v>34</v>
      </c>
      <c r="I115" s="33">
        <v>12000000</v>
      </c>
      <c r="J115" s="59"/>
      <c r="K115" s="33"/>
      <c r="L115" s="31" t="s">
        <v>45</v>
      </c>
      <c r="M115" s="31" t="s">
        <v>46</v>
      </c>
      <c r="N115" s="10" t="s">
        <v>47</v>
      </c>
    </row>
    <row r="116" spans="2:14" s="3" customFormat="1" ht="39" customHeight="1" x14ac:dyDescent="0.25">
      <c r="B116" s="9">
        <v>53102710</v>
      </c>
      <c r="C116" s="30" t="s">
        <v>253</v>
      </c>
      <c r="D116" s="31" t="s">
        <v>54</v>
      </c>
      <c r="E116" s="32" t="s">
        <v>240</v>
      </c>
      <c r="F116" s="32" t="s">
        <v>254</v>
      </c>
      <c r="G116" s="36" t="s">
        <v>255</v>
      </c>
      <c r="H116" s="32" t="s">
        <v>34</v>
      </c>
      <c r="I116" s="33">
        <v>2500000</v>
      </c>
      <c r="J116" s="59">
        <v>0</v>
      </c>
      <c r="K116" s="33">
        <f t="shared" si="2"/>
        <v>2500000</v>
      </c>
      <c r="L116" s="31" t="s">
        <v>45</v>
      </c>
      <c r="M116" s="31" t="s">
        <v>46</v>
      </c>
      <c r="N116" s="10" t="s">
        <v>47</v>
      </c>
    </row>
    <row r="117" spans="2:14" s="3" customFormat="1" ht="35.25" customHeight="1" x14ac:dyDescent="0.25">
      <c r="B117" s="9"/>
      <c r="C117" s="30" t="s">
        <v>256</v>
      </c>
      <c r="D117" s="31" t="s">
        <v>54</v>
      </c>
      <c r="E117" s="32" t="s">
        <v>75</v>
      </c>
      <c r="F117" s="32"/>
      <c r="G117" s="32"/>
      <c r="H117" s="32"/>
      <c r="I117" s="33">
        <v>6000000</v>
      </c>
      <c r="J117" s="33"/>
      <c r="K117" s="33"/>
      <c r="L117" s="31"/>
      <c r="M117" s="31"/>
      <c r="N117" s="10"/>
    </row>
    <row r="118" spans="2:14" s="3" customFormat="1" ht="35.25" customHeight="1" x14ac:dyDescent="0.25">
      <c r="B118" s="9">
        <v>80100000</v>
      </c>
      <c r="C118" s="30" t="s">
        <v>257</v>
      </c>
      <c r="D118" s="31" t="s">
        <v>54</v>
      </c>
      <c r="E118" s="32" t="s">
        <v>258</v>
      </c>
      <c r="F118" s="32" t="s">
        <v>76</v>
      </c>
      <c r="G118" s="32" t="s">
        <v>59</v>
      </c>
      <c r="H118" s="32" t="s">
        <v>81</v>
      </c>
      <c r="I118" s="59">
        <v>0</v>
      </c>
      <c r="J118" s="59">
        <v>0</v>
      </c>
      <c r="K118" s="33">
        <f t="shared" ref="K118:K181" si="3">+I118+J118</f>
        <v>0</v>
      </c>
      <c r="L118" s="31" t="s">
        <v>45</v>
      </c>
      <c r="M118" s="31" t="s">
        <v>46</v>
      </c>
      <c r="N118" s="10" t="s">
        <v>47</v>
      </c>
    </row>
    <row r="119" spans="2:14" s="3" customFormat="1" ht="35.25" customHeight="1" x14ac:dyDescent="0.25">
      <c r="B119" s="9">
        <v>80100000</v>
      </c>
      <c r="C119" s="30" t="s">
        <v>259</v>
      </c>
      <c r="D119" s="31" t="s">
        <v>54</v>
      </c>
      <c r="E119" s="32" t="s">
        <v>260</v>
      </c>
      <c r="F119" s="32" t="s">
        <v>76</v>
      </c>
      <c r="G119" s="32" t="s">
        <v>59</v>
      </c>
      <c r="H119" s="32" t="s">
        <v>35</v>
      </c>
      <c r="I119" s="59">
        <v>0</v>
      </c>
      <c r="J119" s="33">
        <v>0</v>
      </c>
      <c r="K119" s="33">
        <f t="shared" si="3"/>
        <v>0</v>
      </c>
      <c r="L119" s="31" t="s">
        <v>45</v>
      </c>
      <c r="M119" s="31" t="s">
        <v>46</v>
      </c>
      <c r="N119" s="10" t="s">
        <v>47</v>
      </c>
    </row>
    <row r="120" spans="2:14" s="3" customFormat="1" ht="35.25" customHeight="1" x14ac:dyDescent="0.25">
      <c r="B120" s="9">
        <v>23153401</v>
      </c>
      <c r="C120" s="30" t="s">
        <v>261</v>
      </c>
      <c r="D120" s="31" t="s">
        <v>54</v>
      </c>
      <c r="E120" s="32" t="s">
        <v>247</v>
      </c>
      <c r="F120" s="32" t="s">
        <v>213</v>
      </c>
      <c r="G120" s="32" t="s">
        <v>125</v>
      </c>
      <c r="H120" s="32" t="s">
        <v>35</v>
      </c>
      <c r="I120" s="59">
        <v>0</v>
      </c>
      <c r="J120" s="33">
        <v>48000</v>
      </c>
      <c r="K120" s="33">
        <f t="shared" si="3"/>
        <v>48000</v>
      </c>
      <c r="L120" s="31" t="s">
        <v>45</v>
      </c>
      <c r="M120" s="31" t="s">
        <v>46</v>
      </c>
      <c r="N120" s="10" t="s">
        <v>47</v>
      </c>
    </row>
    <row r="121" spans="2:14" s="3" customFormat="1" ht="35.25" customHeight="1" x14ac:dyDescent="0.25">
      <c r="B121" s="9">
        <v>44121708</v>
      </c>
      <c r="C121" s="30" t="s">
        <v>262</v>
      </c>
      <c r="D121" s="31" t="s">
        <v>54</v>
      </c>
      <c r="E121" s="32" t="s">
        <v>247</v>
      </c>
      <c r="F121" s="32" t="s">
        <v>213</v>
      </c>
      <c r="G121" s="32" t="s">
        <v>125</v>
      </c>
      <c r="H121" s="32" t="s">
        <v>35</v>
      </c>
      <c r="I121" s="59">
        <v>0</v>
      </c>
      <c r="J121" s="33">
        <v>300000</v>
      </c>
      <c r="K121" s="33">
        <f t="shared" si="3"/>
        <v>300000</v>
      </c>
      <c r="L121" s="31" t="s">
        <v>45</v>
      </c>
      <c r="M121" s="31" t="s">
        <v>46</v>
      </c>
      <c r="N121" s="10" t="s">
        <v>47</v>
      </c>
    </row>
    <row r="122" spans="2:14" s="3" customFormat="1" ht="35.25" customHeight="1" x14ac:dyDescent="0.25">
      <c r="B122" s="9">
        <v>44111515</v>
      </c>
      <c r="C122" s="30" t="s">
        <v>263</v>
      </c>
      <c r="D122" s="31" t="s">
        <v>54</v>
      </c>
      <c r="E122" s="32" t="s">
        <v>247</v>
      </c>
      <c r="F122" s="32" t="s">
        <v>213</v>
      </c>
      <c r="G122" s="32" t="s">
        <v>125</v>
      </c>
      <c r="H122" s="32" t="s">
        <v>35</v>
      </c>
      <c r="I122" s="59">
        <v>0</v>
      </c>
      <c r="J122" s="33">
        <v>1500000</v>
      </c>
      <c r="K122" s="33">
        <f t="shared" si="3"/>
        <v>1500000</v>
      </c>
      <c r="L122" s="31" t="s">
        <v>45</v>
      </c>
      <c r="M122" s="31" t="s">
        <v>46</v>
      </c>
      <c r="N122" s="10" t="s">
        <v>47</v>
      </c>
    </row>
    <row r="123" spans="2:14" s="3" customFormat="1" ht="35.25" customHeight="1" x14ac:dyDescent="0.25">
      <c r="B123" s="9">
        <v>44121506</v>
      </c>
      <c r="C123" s="30" t="s">
        <v>264</v>
      </c>
      <c r="D123" s="31" t="s">
        <v>54</v>
      </c>
      <c r="E123" s="32" t="s">
        <v>247</v>
      </c>
      <c r="F123" s="32" t="s">
        <v>213</v>
      </c>
      <c r="G123" s="32" t="s">
        <v>125</v>
      </c>
      <c r="H123" s="32" t="s">
        <v>35</v>
      </c>
      <c r="I123" s="59">
        <v>0</v>
      </c>
      <c r="J123" s="33">
        <v>30000</v>
      </c>
      <c r="K123" s="33">
        <f t="shared" si="3"/>
        <v>30000</v>
      </c>
      <c r="L123" s="31" t="s">
        <v>45</v>
      </c>
      <c r="M123" s="31" t="s">
        <v>46</v>
      </c>
      <c r="N123" s="10" t="s">
        <v>47</v>
      </c>
    </row>
    <row r="124" spans="2:14" s="3" customFormat="1" ht="35.25" customHeight="1" x14ac:dyDescent="0.25">
      <c r="B124" s="9">
        <v>44121701</v>
      </c>
      <c r="C124" s="30" t="s">
        <v>265</v>
      </c>
      <c r="D124" s="31" t="s">
        <v>54</v>
      </c>
      <c r="E124" s="32" t="s">
        <v>247</v>
      </c>
      <c r="F124" s="32" t="s">
        <v>213</v>
      </c>
      <c r="G124" s="32" t="s">
        <v>125</v>
      </c>
      <c r="H124" s="32" t="s">
        <v>35</v>
      </c>
      <c r="I124" s="59">
        <v>0</v>
      </c>
      <c r="J124" s="33">
        <v>100000</v>
      </c>
      <c r="K124" s="33">
        <f t="shared" si="3"/>
        <v>100000</v>
      </c>
      <c r="L124" s="31" t="s">
        <v>45</v>
      </c>
      <c r="M124" s="31" t="s">
        <v>46</v>
      </c>
      <c r="N124" s="10" t="s">
        <v>47</v>
      </c>
    </row>
    <row r="125" spans="2:14" s="3" customFormat="1" ht="35.25" customHeight="1" x14ac:dyDescent="0.25">
      <c r="B125" s="9">
        <v>44121715</v>
      </c>
      <c r="C125" s="30" t="s">
        <v>266</v>
      </c>
      <c r="D125" s="31" t="s">
        <v>54</v>
      </c>
      <c r="E125" s="32" t="s">
        <v>247</v>
      </c>
      <c r="F125" s="32" t="s">
        <v>213</v>
      </c>
      <c r="G125" s="32" t="s">
        <v>125</v>
      </c>
      <c r="H125" s="32" t="s">
        <v>35</v>
      </c>
      <c r="I125" s="59">
        <v>0</v>
      </c>
      <c r="J125" s="33">
        <v>80000</v>
      </c>
      <c r="K125" s="33">
        <f t="shared" si="3"/>
        <v>80000</v>
      </c>
      <c r="L125" s="31" t="s">
        <v>45</v>
      </c>
      <c r="M125" s="31" t="s">
        <v>46</v>
      </c>
      <c r="N125" s="10" t="s">
        <v>47</v>
      </c>
    </row>
    <row r="126" spans="2:14" s="3" customFormat="1" ht="35.25" customHeight="1" x14ac:dyDescent="0.25">
      <c r="B126" s="9">
        <v>44121804</v>
      </c>
      <c r="C126" s="30" t="s">
        <v>267</v>
      </c>
      <c r="D126" s="31" t="s">
        <v>54</v>
      </c>
      <c r="E126" s="32" t="s">
        <v>247</v>
      </c>
      <c r="F126" s="32" t="s">
        <v>213</v>
      </c>
      <c r="G126" s="32" t="s">
        <v>125</v>
      </c>
      <c r="H126" s="32" t="s">
        <v>35</v>
      </c>
      <c r="I126" s="59">
        <v>0</v>
      </c>
      <c r="J126" s="33">
        <v>68000</v>
      </c>
      <c r="K126" s="33">
        <f t="shared" si="3"/>
        <v>68000</v>
      </c>
      <c r="L126" s="31" t="s">
        <v>45</v>
      </c>
      <c r="M126" s="31" t="s">
        <v>46</v>
      </c>
      <c r="N126" s="10" t="s">
        <v>47</v>
      </c>
    </row>
    <row r="127" spans="2:14" s="3" customFormat="1" ht="35.25" customHeight="1" x14ac:dyDescent="0.25">
      <c r="B127" s="9">
        <v>44122003</v>
      </c>
      <c r="C127" s="30" t="s">
        <v>268</v>
      </c>
      <c r="D127" s="31" t="s">
        <v>54</v>
      </c>
      <c r="E127" s="32" t="s">
        <v>247</v>
      </c>
      <c r="F127" s="32" t="s">
        <v>213</v>
      </c>
      <c r="G127" s="32" t="s">
        <v>125</v>
      </c>
      <c r="H127" s="32" t="s">
        <v>35</v>
      </c>
      <c r="I127" s="59">
        <v>0</v>
      </c>
      <c r="J127" s="33">
        <v>350000</v>
      </c>
      <c r="K127" s="33">
        <f t="shared" si="3"/>
        <v>350000</v>
      </c>
      <c r="L127" s="31" t="s">
        <v>45</v>
      </c>
      <c r="M127" s="31" t="s">
        <v>46</v>
      </c>
      <c r="N127" s="10" t="s">
        <v>47</v>
      </c>
    </row>
    <row r="128" spans="2:14" s="3" customFormat="1" ht="35.25" customHeight="1" x14ac:dyDescent="0.25">
      <c r="B128" s="41">
        <v>141118</v>
      </c>
      <c r="C128" s="42" t="s">
        <v>269</v>
      </c>
      <c r="D128" s="31" t="s">
        <v>54</v>
      </c>
      <c r="E128" s="32" t="s">
        <v>247</v>
      </c>
      <c r="F128" s="32" t="s">
        <v>213</v>
      </c>
      <c r="G128" s="32" t="s">
        <v>125</v>
      </c>
      <c r="H128" s="32" t="s">
        <v>35</v>
      </c>
      <c r="I128" s="59">
        <v>0</v>
      </c>
      <c r="J128" s="33">
        <v>150000</v>
      </c>
      <c r="K128" s="33">
        <f t="shared" si="3"/>
        <v>150000</v>
      </c>
      <c r="L128" s="31" t="s">
        <v>45</v>
      </c>
      <c r="M128" s="31" t="s">
        <v>46</v>
      </c>
      <c r="N128" s="10" t="s">
        <v>47</v>
      </c>
    </row>
    <row r="129" spans="2:14" s="3" customFormat="1" ht="35.25" customHeight="1" x14ac:dyDescent="0.25">
      <c r="B129" s="41">
        <v>441217</v>
      </c>
      <c r="C129" s="42" t="s">
        <v>270</v>
      </c>
      <c r="D129" s="31" t="s">
        <v>54</v>
      </c>
      <c r="E129" s="32" t="s">
        <v>247</v>
      </c>
      <c r="F129" s="32" t="s">
        <v>213</v>
      </c>
      <c r="G129" s="32" t="s">
        <v>125</v>
      </c>
      <c r="H129" s="32" t="s">
        <v>35</v>
      </c>
      <c r="I129" s="59">
        <v>0</v>
      </c>
      <c r="J129" s="33">
        <v>70000</v>
      </c>
      <c r="K129" s="33">
        <f t="shared" si="3"/>
        <v>70000</v>
      </c>
      <c r="L129" s="31" t="s">
        <v>45</v>
      </c>
      <c r="M129" s="31" t="s">
        <v>46</v>
      </c>
      <c r="N129" s="10" t="s">
        <v>47</v>
      </c>
    </row>
    <row r="130" spans="2:14" s="3" customFormat="1" ht="35.25" customHeight="1" x14ac:dyDescent="0.25">
      <c r="B130" s="41">
        <v>432018</v>
      </c>
      <c r="C130" s="42" t="s">
        <v>271</v>
      </c>
      <c r="D130" s="31" t="s">
        <v>54</v>
      </c>
      <c r="E130" s="32" t="s">
        <v>247</v>
      </c>
      <c r="F130" s="32" t="s">
        <v>213</v>
      </c>
      <c r="G130" s="32" t="s">
        <v>125</v>
      </c>
      <c r="H130" s="32" t="s">
        <v>35</v>
      </c>
      <c r="I130" s="59">
        <v>0</v>
      </c>
      <c r="J130" s="33">
        <v>350000</v>
      </c>
      <c r="K130" s="33">
        <f t="shared" si="3"/>
        <v>350000</v>
      </c>
      <c r="L130" s="31" t="s">
        <v>45</v>
      </c>
      <c r="M130" s="31" t="s">
        <v>46</v>
      </c>
      <c r="N130" s="10" t="s">
        <v>47</v>
      </c>
    </row>
    <row r="131" spans="2:14" s="3" customFormat="1" ht="35.25" customHeight="1" x14ac:dyDescent="0.25">
      <c r="B131" s="41">
        <v>441221</v>
      </c>
      <c r="C131" s="42" t="s">
        <v>272</v>
      </c>
      <c r="D131" s="31" t="s">
        <v>54</v>
      </c>
      <c r="E131" s="32" t="s">
        <v>247</v>
      </c>
      <c r="F131" s="32" t="s">
        <v>213</v>
      </c>
      <c r="G131" s="32" t="s">
        <v>125</v>
      </c>
      <c r="H131" s="32" t="s">
        <v>35</v>
      </c>
      <c r="I131" s="59">
        <v>0</v>
      </c>
      <c r="J131" s="33">
        <v>75000</v>
      </c>
      <c r="K131" s="33">
        <f t="shared" si="3"/>
        <v>75000</v>
      </c>
      <c r="L131" s="31" t="s">
        <v>45</v>
      </c>
      <c r="M131" s="31" t="s">
        <v>46</v>
      </c>
      <c r="N131" s="10" t="s">
        <v>47</v>
      </c>
    </row>
    <row r="132" spans="2:14" s="3" customFormat="1" ht="35.25" customHeight="1" x14ac:dyDescent="0.25">
      <c r="B132" s="41">
        <v>441221</v>
      </c>
      <c r="C132" s="42" t="s">
        <v>273</v>
      </c>
      <c r="D132" s="31" t="s">
        <v>54</v>
      </c>
      <c r="E132" s="32" t="s">
        <v>247</v>
      </c>
      <c r="F132" s="32" t="s">
        <v>213</v>
      </c>
      <c r="G132" s="32" t="s">
        <v>125</v>
      </c>
      <c r="H132" s="32" t="s">
        <v>35</v>
      </c>
      <c r="I132" s="59">
        <v>0</v>
      </c>
      <c r="J132" s="33">
        <v>60000</v>
      </c>
      <c r="K132" s="33">
        <f t="shared" si="3"/>
        <v>60000</v>
      </c>
      <c r="L132" s="31" t="s">
        <v>45</v>
      </c>
      <c r="M132" s="31" t="s">
        <v>46</v>
      </c>
      <c r="N132" s="10" t="s">
        <v>47</v>
      </c>
    </row>
    <row r="133" spans="2:14" s="3" customFormat="1" ht="35.25" customHeight="1" x14ac:dyDescent="0.25">
      <c r="B133" s="41">
        <v>441215</v>
      </c>
      <c r="C133" s="42" t="s">
        <v>274</v>
      </c>
      <c r="D133" s="31" t="s">
        <v>54</v>
      </c>
      <c r="E133" s="32" t="s">
        <v>247</v>
      </c>
      <c r="F133" s="32" t="s">
        <v>213</v>
      </c>
      <c r="G133" s="32" t="s">
        <v>125</v>
      </c>
      <c r="H133" s="32" t="s">
        <v>35</v>
      </c>
      <c r="I133" s="59">
        <v>0</v>
      </c>
      <c r="J133" s="33">
        <v>240000</v>
      </c>
      <c r="K133" s="33">
        <f t="shared" si="3"/>
        <v>240000</v>
      </c>
      <c r="L133" s="31" t="s">
        <v>45</v>
      </c>
      <c r="M133" s="31" t="s">
        <v>46</v>
      </c>
      <c r="N133" s="10" t="s">
        <v>47</v>
      </c>
    </row>
    <row r="134" spans="2:14" s="3" customFormat="1" ht="30" customHeight="1" x14ac:dyDescent="0.25">
      <c r="B134" s="41">
        <v>441216</v>
      </c>
      <c r="C134" s="42" t="s">
        <v>275</v>
      </c>
      <c r="D134" s="31" t="s">
        <v>54</v>
      </c>
      <c r="E134" s="32" t="s">
        <v>247</v>
      </c>
      <c r="F134" s="32" t="s">
        <v>213</v>
      </c>
      <c r="G134" s="32" t="s">
        <v>125</v>
      </c>
      <c r="H134" s="32" t="s">
        <v>35</v>
      </c>
      <c r="I134" s="59">
        <v>0</v>
      </c>
      <c r="J134" s="33">
        <v>50000</v>
      </c>
      <c r="K134" s="33">
        <f t="shared" si="3"/>
        <v>50000</v>
      </c>
      <c r="L134" s="31" t="s">
        <v>45</v>
      </c>
      <c r="M134" s="31" t="s">
        <v>46</v>
      </c>
      <c r="N134" s="10" t="s">
        <v>47</v>
      </c>
    </row>
    <row r="135" spans="2:14" s="3" customFormat="1" ht="30.75" customHeight="1" x14ac:dyDescent="0.25">
      <c r="B135" s="41">
        <v>441217</v>
      </c>
      <c r="C135" s="42" t="s">
        <v>276</v>
      </c>
      <c r="D135" s="31" t="s">
        <v>54</v>
      </c>
      <c r="E135" s="32" t="s">
        <v>247</v>
      </c>
      <c r="F135" s="32" t="s">
        <v>213</v>
      </c>
      <c r="G135" s="32" t="s">
        <v>125</v>
      </c>
      <c r="H135" s="32" t="s">
        <v>35</v>
      </c>
      <c r="I135" s="59">
        <v>0</v>
      </c>
      <c r="J135" s="33">
        <v>70000</v>
      </c>
      <c r="K135" s="33">
        <f t="shared" si="3"/>
        <v>70000</v>
      </c>
      <c r="L135" s="31" t="s">
        <v>45</v>
      </c>
      <c r="M135" s="31" t="s">
        <v>46</v>
      </c>
      <c r="N135" s="10" t="s">
        <v>47</v>
      </c>
    </row>
    <row r="136" spans="2:14" s="3" customFormat="1" ht="39" customHeight="1" x14ac:dyDescent="0.25">
      <c r="B136" s="39">
        <v>14111500</v>
      </c>
      <c r="C136" s="42" t="s">
        <v>277</v>
      </c>
      <c r="D136" s="31" t="s">
        <v>54</v>
      </c>
      <c r="E136" s="32" t="s">
        <v>278</v>
      </c>
      <c r="F136" s="32" t="s">
        <v>213</v>
      </c>
      <c r="G136" s="32" t="s">
        <v>125</v>
      </c>
      <c r="H136" s="32" t="s">
        <v>35</v>
      </c>
      <c r="I136" s="59">
        <v>0</v>
      </c>
      <c r="J136" s="33">
        <v>40000</v>
      </c>
      <c r="K136" s="33">
        <f t="shared" si="3"/>
        <v>40000</v>
      </c>
      <c r="L136" s="31" t="s">
        <v>45</v>
      </c>
      <c r="M136" s="31" t="s">
        <v>46</v>
      </c>
      <c r="N136" s="10" t="s">
        <v>47</v>
      </c>
    </row>
    <row r="137" spans="2:14" s="3" customFormat="1" ht="34.5" customHeight="1" x14ac:dyDescent="0.25">
      <c r="B137" s="9">
        <v>47131604</v>
      </c>
      <c r="C137" s="30" t="s">
        <v>279</v>
      </c>
      <c r="D137" s="31" t="s">
        <v>54</v>
      </c>
      <c r="E137" s="32" t="s">
        <v>247</v>
      </c>
      <c r="F137" s="32" t="s">
        <v>213</v>
      </c>
      <c r="G137" s="32" t="s">
        <v>125</v>
      </c>
      <c r="H137" s="32" t="s">
        <v>35</v>
      </c>
      <c r="I137" s="59">
        <v>0</v>
      </c>
      <c r="J137" s="33">
        <v>150000</v>
      </c>
      <c r="K137" s="33">
        <f t="shared" si="3"/>
        <v>150000</v>
      </c>
      <c r="L137" s="31" t="s">
        <v>45</v>
      </c>
      <c r="M137" s="31" t="s">
        <v>46</v>
      </c>
      <c r="N137" s="10" t="s">
        <v>47</v>
      </c>
    </row>
    <row r="138" spans="2:14" s="3" customFormat="1" ht="37.5" customHeight="1" x14ac:dyDescent="0.25">
      <c r="B138" s="41">
        <v>531316</v>
      </c>
      <c r="C138" s="30" t="s">
        <v>280</v>
      </c>
      <c r="D138" s="31" t="s">
        <v>54</v>
      </c>
      <c r="E138" s="32" t="s">
        <v>247</v>
      </c>
      <c r="F138" s="32" t="s">
        <v>213</v>
      </c>
      <c r="G138" s="32" t="s">
        <v>125</v>
      </c>
      <c r="H138" s="32" t="s">
        <v>35</v>
      </c>
      <c r="I138" s="59">
        <v>0</v>
      </c>
      <c r="J138" s="33">
        <v>150000</v>
      </c>
      <c r="K138" s="33">
        <f t="shared" si="3"/>
        <v>150000</v>
      </c>
      <c r="L138" s="31" t="s">
        <v>45</v>
      </c>
      <c r="M138" s="31" t="s">
        <v>46</v>
      </c>
      <c r="N138" s="10" t="s">
        <v>47</v>
      </c>
    </row>
    <row r="139" spans="2:14" s="3" customFormat="1" ht="26.25" customHeight="1" x14ac:dyDescent="0.25">
      <c r="B139" s="41">
        <v>121419</v>
      </c>
      <c r="C139" s="30" t="s">
        <v>281</v>
      </c>
      <c r="D139" s="31" t="s">
        <v>54</v>
      </c>
      <c r="E139" s="32" t="s">
        <v>247</v>
      </c>
      <c r="F139" s="32" t="s">
        <v>213</v>
      </c>
      <c r="G139" s="32" t="s">
        <v>125</v>
      </c>
      <c r="H139" s="32" t="s">
        <v>35</v>
      </c>
      <c r="I139" s="59">
        <v>0</v>
      </c>
      <c r="J139" s="33">
        <v>150000</v>
      </c>
      <c r="K139" s="33">
        <f t="shared" si="3"/>
        <v>150000</v>
      </c>
      <c r="L139" s="31" t="s">
        <v>45</v>
      </c>
      <c r="M139" s="31" t="s">
        <v>46</v>
      </c>
      <c r="N139" s="10" t="s">
        <v>47</v>
      </c>
    </row>
    <row r="140" spans="2:14" s="3" customFormat="1" ht="33" customHeight="1" x14ac:dyDescent="0.25">
      <c r="B140" s="41">
        <v>471318</v>
      </c>
      <c r="C140" s="43" t="s">
        <v>282</v>
      </c>
      <c r="D140" s="31" t="s">
        <v>54</v>
      </c>
      <c r="E140" s="32" t="s">
        <v>247</v>
      </c>
      <c r="F140" s="32" t="s">
        <v>213</v>
      </c>
      <c r="G140" s="32" t="s">
        <v>125</v>
      </c>
      <c r="H140" s="32" t="s">
        <v>35</v>
      </c>
      <c r="I140" s="59">
        <v>0</v>
      </c>
      <c r="J140" s="33">
        <v>150000</v>
      </c>
      <c r="K140" s="33">
        <f t="shared" si="3"/>
        <v>150000</v>
      </c>
      <c r="L140" s="31" t="s">
        <v>45</v>
      </c>
      <c r="M140" s="31" t="s">
        <v>46</v>
      </c>
      <c r="N140" s="10" t="s">
        <v>47</v>
      </c>
    </row>
    <row r="141" spans="2:14" s="3" customFormat="1" ht="26.25" customHeight="1" x14ac:dyDescent="0.25">
      <c r="B141" s="41">
        <v>471318</v>
      </c>
      <c r="C141" s="30" t="s">
        <v>283</v>
      </c>
      <c r="D141" s="31" t="s">
        <v>54</v>
      </c>
      <c r="E141" s="32" t="s">
        <v>247</v>
      </c>
      <c r="F141" s="32" t="s">
        <v>213</v>
      </c>
      <c r="G141" s="32" t="s">
        <v>125</v>
      </c>
      <c r="H141" s="32" t="s">
        <v>35</v>
      </c>
      <c r="I141" s="59">
        <v>0</v>
      </c>
      <c r="J141" s="33">
        <v>150000</v>
      </c>
      <c r="K141" s="33">
        <f t="shared" si="3"/>
        <v>150000</v>
      </c>
      <c r="L141" s="31" t="s">
        <v>45</v>
      </c>
      <c r="M141" s="31" t="s">
        <v>46</v>
      </c>
      <c r="N141" s="10" t="s">
        <v>47</v>
      </c>
    </row>
    <row r="142" spans="2:14" s="3" customFormat="1" ht="32.25" customHeight="1" x14ac:dyDescent="0.25">
      <c r="B142" s="41">
        <v>471217</v>
      </c>
      <c r="C142" s="3" t="s">
        <v>284</v>
      </c>
      <c r="D142" s="31" t="s">
        <v>54</v>
      </c>
      <c r="E142" s="32" t="s">
        <v>247</v>
      </c>
      <c r="F142" s="32" t="s">
        <v>213</v>
      </c>
      <c r="G142" s="32" t="s">
        <v>125</v>
      </c>
      <c r="H142" s="32" t="s">
        <v>35</v>
      </c>
      <c r="I142" s="59">
        <v>0</v>
      </c>
      <c r="J142" s="33">
        <v>110000</v>
      </c>
      <c r="K142" s="33">
        <f t="shared" si="3"/>
        <v>110000</v>
      </c>
      <c r="L142" s="31" t="s">
        <v>45</v>
      </c>
      <c r="M142" s="31" t="s">
        <v>46</v>
      </c>
      <c r="N142" s="10" t="s">
        <v>47</v>
      </c>
    </row>
    <row r="143" spans="2:14" s="3" customFormat="1" ht="24" customHeight="1" x14ac:dyDescent="0.25">
      <c r="B143" s="41">
        <v>471217</v>
      </c>
      <c r="C143" s="30" t="s">
        <v>285</v>
      </c>
      <c r="D143" s="31" t="s">
        <v>54</v>
      </c>
      <c r="E143" s="32" t="s">
        <v>247</v>
      </c>
      <c r="F143" s="32" t="s">
        <v>213</v>
      </c>
      <c r="G143" s="32" t="s">
        <v>125</v>
      </c>
      <c r="H143" s="32" t="s">
        <v>35</v>
      </c>
      <c r="I143" s="59">
        <v>0</v>
      </c>
      <c r="J143" s="33">
        <v>64000</v>
      </c>
      <c r="K143" s="33">
        <f t="shared" si="3"/>
        <v>64000</v>
      </c>
      <c r="L143" s="31" t="s">
        <v>45</v>
      </c>
      <c r="M143" s="31" t="s">
        <v>46</v>
      </c>
      <c r="N143" s="10" t="s">
        <v>47</v>
      </c>
    </row>
    <row r="144" spans="2:14" s="3" customFormat="1" ht="25.5" customHeight="1" x14ac:dyDescent="0.25">
      <c r="B144" s="9">
        <v>14111704</v>
      </c>
      <c r="C144" s="30" t="s">
        <v>286</v>
      </c>
      <c r="D144" s="31" t="s">
        <v>54</v>
      </c>
      <c r="E144" s="32" t="s">
        <v>247</v>
      </c>
      <c r="F144" s="32" t="s">
        <v>213</v>
      </c>
      <c r="G144" s="32" t="s">
        <v>125</v>
      </c>
      <c r="H144" s="32" t="s">
        <v>35</v>
      </c>
      <c r="I144" s="59">
        <v>0</v>
      </c>
      <c r="J144" s="33">
        <v>280000</v>
      </c>
      <c r="K144" s="33">
        <f t="shared" si="3"/>
        <v>280000</v>
      </c>
      <c r="L144" s="31" t="s">
        <v>45</v>
      </c>
      <c r="M144" s="31" t="s">
        <v>46</v>
      </c>
      <c r="N144" s="10" t="s">
        <v>47</v>
      </c>
    </row>
    <row r="145" spans="2:14" s="3" customFormat="1" ht="34.5" customHeight="1" x14ac:dyDescent="0.25">
      <c r="B145" s="9">
        <v>53131608</v>
      </c>
      <c r="C145" s="30" t="s">
        <v>287</v>
      </c>
      <c r="D145" s="31" t="s">
        <v>54</v>
      </c>
      <c r="E145" s="32" t="s">
        <v>247</v>
      </c>
      <c r="F145" s="32" t="s">
        <v>213</v>
      </c>
      <c r="G145" s="32" t="s">
        <v>125</v>
      </c>
      <c r="H145" s="32" t="s">
        <v>35</v>
      </c>
      <c r="I145" s="59">
        <v>0</v>
      </c>
      <c r="J145" s="33">
        <v>110000</v>
      </c>
      <c r="K145" s="33">
        <f t="shared" si="3"/>
        <v>110000</v>
      </c>
      <c r="L145" s="31" t="s">
        <v>45</v>
      </c>
      <c r="M145" s="31" t="s">
        <v>46</v>
      </c>
      <c r="N145" s="10" t="s">
        <v>47</v>
      </c>
    </row>
    <row r="146" spans="2:14" s="3" customFormat="1" ht="22.5" customHeight="1" x14ac:dyDescent="0.25">
      <c r="B146" s="9">
        <v>47131807</v>
      </c>
      <c r="C146" s="30" t="s">
        <v>288</v>
      </c>
      <c r="D146" s="31" t="s">
        <v>54</v>
      </c>
      <c r="E146" s="32" t="s">
        <v>247</v>
      </c>
      <c r="F146" s="32" t="s">
        <v>213</v>
      </c>
      <c r="G146" s="32" t="s">
        <v>125</v>
      </c>
      <c r="H146" s="32" t="s">
        <v>35</v>
      </c>
      <c r="I146" s="59">
        <v>0</v>
      </c>
      <c r="J146" s="33">
        <v>120000</v>
      </c>
      <c r="K146" s="33">
        <f t="shared" si="3"/>
        <v>120000</v>
      </c>
      <c r="L146" s="31" t="s">
        <v>45</v>
      </c>
      <c r="M146" s="31" t="s">
        <v>46</v>
      </c>
      <c r="N146" s="10" t="s">
        <v>47</v>
      </c>
    </row>
    <row r="147" spans="2:14" s="3" customFormat="1" ht="33.75" customHeight="1" x14ac:dyDescent="0.25">
      <c r="B147" s="9">
        <v>53131608</v>
      </c>
      <c r="C147" s="30" t="s">
        <v>289</v>
      </c>
      <c r="D147" s="31" t="s">
        <v>54</v>
      </c>
      <c r="E147" s="32" t="s">
        <v>247</v>
      </c>
      <c r="F147" s="32" t="s">
        <v>213</v>
      </c>
      <c r="G147" s="32" t="s">
        <v>125</v>
      </c>
      <c r="H147" s="32" t="s">
        <v>35</v>
      </c>
      <c r="I147" s="59">
        <v>0</v>
      </c>
      <c r="J147" s="33">
        <v>150000</v>
      </c>
      <c r="K147" s="33">
        <f t="shared" si="3"/>
        <v>150000</v>
      </c>
      <c r="L147" s="31" t="s">
        <v>45</v>
      </c>
      <c r="M147" s="31" t="s">
        <v>46</v>
      </c>
      <c r="N147" s="10" t="s">
        <v>47</v>
      </c>
    </row>
    <row r="148" spans="2:14" s="3" customFormat="1" ht="39.75" customHeight="1" x14ac:dyDescent="0.25">
      <c r="B148" s="41">
        <v>471318</v>
      </c>
      <c r="C148" s="30" t="s">
        <v>290</v>
      </c>
      <c r="D148" s="31" t="s">
        <v>54</v>
      </c>
      <c r="E148" s="32" t="s">
        <v>247</v>
      </c>
      <c r="F148" s="32" t="s">
        <v>213</v>
      </c>
      <c r="G148" s="32" t="s">
        <v>125</v>
      </c>
      <c r="H148" s="32" t="s">
        <v>35</v>
      </c>
      <c r="I148" s="59">
        <v>0</v>
      </c>
      <c r="J148" s="33">
        <v>80000</v>
      </c>
      <c r="K148" s="33">
        <f t="shared" si="3"/>
        <v>80000</v>
      </c>
      <c r="L148" s="31" t="s">
        <v>45</v>
      </c>
      <c r="M148" s="31" t="s">
        <v>46</v>
      </c>
      <c r="N148" s="10" t="s">
        <v>47</v>
      </c>
    </row>
    <row r="149" spans="2:14" s="3" customFormat="1" ht="39" customHeight="1" x14ac:dyDescent="0.25">
      <c r="B149" s="41">
        <v>461815</v>
      </c>
      <c r="C149" s="30" t="s">
        <v>291</v>
      </c>
      <c r="D149" s="31" t="s">
        <v>54</v>
      </c>
      <c r="E149" s="32" t="s">
        <v>247</v>
      </c>
      <c r="F149" s="32" t="s">
        <v>213</v>
      </c>
      <c r="G149" s="32" t="s">
        <v>125</v>
      </c>
      <c r="H149" s="32" t="s">
        <v>35</v>
      </c>
      <c r="I149" s="59">
        <v>0</v>
      </c>
      <c r="J149" s="33">
        <v>70000</v>
      </c>
      <c r="K149" s="33">
        <f t="shared" si="3"/>
        <v>70000</v>
      </c>
      <c r="L149" s="31" t="s">
        <v>45</v>
      </c>
      <c r="M149" s="31" t="s">
        <v>46</v>
      </c>
      <c r="N149" s="10" t="s">
        <v>47</v>
      </c>
    </row>
    <row r="150" spans="2:14" s="3" customFormat="1" ht="30.75" customHeight="1" x14ac:dyDescent="0.25">
      <c r="B150" s="41">
        <v>271120</v>
      </c>
      <c r="C150" s="30" t="s">
        <v>292</v>
      </c>
      <c r="D150" s="31" t="s">
        <v>54</v>
      </c>
      <c r="E150" s="32" t="s">
        <v>247</v>
      </c>
      <c r="F150" s="32" t="s">
        <v>213</v>
      </c>
      <c r="G150" s="32" t="s">
        <v>125</v>
      </c>
      <c r="H150" s="32" t="s">
        <v>35</v>
      </c>
      <c r="I150" s="59">
        <v>0</v>
      </c>
      <c r="J150" s="33">
        <v>65000</v>
      </c>
      <c r="K150" s="33">
        <f t="shared" si="3"/>
        <v>65000</v>
      </c>
      <c r="L150" s="31" t="s">
        <v>45</v>
      </c>
      <c r="M150" s="31" t="s">
        <v>46</v>
      </c>
      <c r="N150" s="10" t="s">
        <v>47</v>
      </c>
    </row>
    <row r="151" spans="2:14" s="3" customFormat="1" ht="26.25" customHeight="1" x14ac:dyDescent="0.25">
      <c r="B151" s="41">
        <v>422817</v>
      </c>
      <c r="C151" s="30" t="s">
        <v>293</v>
      </c>
      <c r="D151" s="31" t="s">
        <v>54</v>
      </c>
      <c r="E151" s="32" t="s">
        <v>247</v>
      </c>
      <c r="F151" s="32" t="s">
        <v>213</v>
      </c>
      <c r="G151" s="32" t="s">
        <v>125</v>
      </c>
      <c r="H151" s="32" t="s">
        <v>35</v>
      </c>
      <c r="I151" s="59">
        <v>0</v>
      </c>
      <c r="J151" s="33">
        <v>65000</v>
      </c>
      <c r="K151" s="33">
        <f t="shared" si="3"/>
        <v>65000</v>
      </c>
      <c r="L151" s="31" t="s">
        <v>45</v>
      </c>
      <c r="M151" s="31" t="s">
        <v>46</v>
      </c>
      <c r="N151" s="10" t="s">
        <v>47</v>
      </c>
    </row>
    <row r="152" spans="2:14" s="3" customFormat="1" ht="23.25" customHeight="1" x14ac:dyDescent="0.25">
      <c r="B152" s="9">
        <v>56101532</v>
      </c>
      <c r="C152" s="30" t="s">
        <v>294</v>
      </c>
      <c r="D152" s="31" t="s">
        <v>54</v>
      </c>
      <c r="E152" s="32" t="s">
        <v>240</v>
      </c>
      <c r="F152" s="32" t="s">
        <v>213</v>
      </c>
      <c r="G152" s="32" t="s">
        <v>125</v>
      </c>
      <c r="H152" s="32" t="s">
        <v>35</v>
      </c>
      <c r="I152" s="59">
        <v>0</v>
      </c>
      <c r="J152" s="33">
        <v>150000</v>
      </c>
      <c r="K152" s="33">
        <f t="shared" si="3"/>
        <v>150000</v>
      </c>
      <c r="L152" s="31" t="s">
        <v>45</v>
      </c>
      <c r="M152" s="31" t="s">
        <v>46</v>
      </c>
      <c r="N152" s="10" t="s">
        <v>47</v>
      </c>
    </row>
    <row r="153" spans="2:14" s="3" customFormat="1" ht="36" customHeight="1" x14ac:dyDescent="0.25">
      <c r="B153" s="39">
        <v>23101510</v>
      </c>
      <c r="C153" s="30" t="s">
        <v>295</v>
      </c>
      <c r="D153" s="31" t="s">
        <v>54</v>
      </c>
      <c r="E153" s="32" t="s">
        <v>107</v>
      </c>
      <c r="F153" s="32" t="s">
        <v>213</v>
      </c>
      <c r="G153" s="32" t="s">
        <v>125</v>
      </c>
      <c r="H153" s="32" t="s">
        <v>35</v>
      </c>
      <c r="I153" s="59">
        <v>0</v>
      </c>
      <c r="J153" s="33">
        <f>320000+88747</f>
        <v>408747</v>
      </c>
      <c r="K153" s="33">
        <f t="shared" si="3"/>
        <v>408747</v>
      </c>
      <c r="L153" s="31" t="s">
        <v>45</v>
      </c>
      <c r="M153" s="31" t="s">
        <v>46</v>
      </c>
      <c r="N153" s="10" t="s">
        <v>47</v>
      </c>
    </row>
    <row r="154" spans="2:14" s="3" customFormat="1" ht="43.5" customHeight="1" x14ac:dyDescent="0.25">
      <c r="B154" s="9"/>
      <c r="C154" s="30" t="s">
        <v>296</v>
      </c>
      <c r="D154" s="31" t="s">
        <v>54</v>
      </c>
      <c r="E154" s="32" t="s">
        <v>107</v>
      </c>
      <c r="F154" s="32" t="s">
        <v>213</v>
      </c>
      <c r="G154" s="32" t="s">
        <v>125</v>
      </c>
      <c r="H154" s="32" t="s">
        <v>35</v>
      </c>
      <c r="I154" s="59">
        <v>0</v>
      </c>
      <c r="J154" s="33">
        <v>50000</v>
      </c>
      <c r="K154" s="33">
        <f t="shared" si="3"/>
        <v>50000</v>
      </c>
      <c r="L154" s="31" t="s">
        <v>45</v>
      </c>
      <c r="M154" s="31" t="s">
        <v>46</v>
      </c>
      <c r="N154" s="10" t="s">
        <v>47</v>
      </c>
    </row>
    <row r="155" spans="2:14" s="3" customFormat="1" ht="35.25" customHeight="1" x14ac:dyDescent="0.25">
      <c r="B155" s="39">
        <v>15121514</v>
      </c>
      <c r="C155" s="30" t="s">
        <v>297</v>
      </c>
      <c r="D155" s="31" t="s">
        <v>54</v>
      </c>
      <c r="E155" s="32" t="s">
        <v>107</v>
      </c>
      <c r="F155" s="32" t="s">
        <v>213</v>
      </c>
      <c r="G155" s="32" t="s">
        <v>125</v>
      </c>
      <c r="H155" s="32" t="s">
        <v>35</v>
      </c>
      <c r="I155" s="59">
        <v>0</v>
      </c>
      <c r="J155" s="33">
        <v>150000</v>
      </c>
      <c r="K155" s="33">
        <f t="shared" si="3"/>
        <v>150000</v>
      </c>
      <c r="L155" s="31" t="s">
        <v>45</v>
      </c>
      <c r="M155" s="31" t="s">
        <v>46</v>
      </c>
      <c r="N155" s="10" t="s">
        <v>47</v>
      </c>
    </row>
    <row r="156" spans="2:14" s="3" customFormat="1" ht="29.25" customHeight="1" x14ac:dyDescent="0.25">
      <c r="B156" s="39">
        <v>24121802</v>
      </c>
      <c r="C156" s="30" t="s">
        <v>298</v>
      </c>
      <c r="D156" s="31" t="s">
        <v>54</v>
      </c>
      <c r="E156" s="32" t="s">
        <v>107</v>
      </c>
      <c r="F156" s="32" t="s">
        <v>213</v>
      </c>
      <c r="G156" s="32" t="s">
        <v>125</v>
      </c>
      <c r="H156" s="32" t="s">
        <v>35</v>
      </c>
      <c r="I156" s="59">
        <v>0</v>
      </c>
      <c r="J156" s="33">
        <v>160000</v>
      </c>
      <c r="K156" s="33">
        <f t="shared" si="3"/>
        <v>160000</v>
      </c>
      <c r="L156" s="31" t="s">
        <v>45</v>
      </c>
      <c r="M156" s="31" t="s">
        <v>46</v>
      </c>
      <c r="N156" s="10" t="s">
        <v>47</v>
      </c>
    </row>
    <row r="157" spans="2:14" s="3" customFormat="1" ht="22.5" customHeight="1" x14ac:dyDescent="0.25">
      <c r="B157" s="39">
        <v>31211518</v>
      </c>
      <c r="C157" s="30" t="s">
        <v>299</v>
      </c>
      <c r="D157" s="31" t="s">
        <v>54</v>
      </c>
      <c r="E157" s="32" t="s">
        <v>107</v>
      </c>
      <c r="F157" s="32" t="s">
        <v>213</v>
      </c>
      <c r="G157" s="32" t="s">
        <v>125</v>
      </c>
      <c r="H157" s="32" t="s">
        <v>35</v>
      </c>
      <c r="I157" s="59">
        <v>0</v>
      </c>
      <c r="J157" s="33">
        <v>69000</v>
      </c>
      <c r="K157" s="33">
        <f t="shared" si="3"/>
        <v>69000</v>
      </c>
      <c r="L157" s="31" t="s">
        <v>45</v>
      </c>
      <c r="M157" s="31" t="s">
        <v>46</v>
      </c>
      <c r="N157" s="10" t="s">
        <v>47</v>
      </c>
    </row>
    <row r="158" spans="2:14" s="3" customFormat="1" ht="38.25" customHeight="1" thickBot="1" x14ac:dyDescent="0.3">
      <c r="B158" s="39">
        <v>27111907</v>
      </c>
      <c r="C158" s="30" t="s">
        <v>300</v>
      </c>
      <c r="D158" s="31" t="s">
        <v>54</v>
      </c>
      <c r="E158" s="32" t="s">
        <v>107</v>
      </c>
      <c r="F158" s="32" t="s">
        <v>213</v>
      </c>
      <c r="G158" s="32" t="s">
        <v>125</v>
      </c>
      <c r="H158" s="32" t="s">
        <v>35</v>
      </c>
      <c r="I158" s="59">
        <v>0</v>
      </c>
      <c r="J158" s="33">
        <v>30000</v>
      </c>
      <c r="K158" s="33">
        <f t="shared" si="3"/>
        <v>30000</v>
      </c>
      <c r="L158" s="31" t="s">
        <v>45</v>
      </c>
      <c r="M158" s="31" t="s">
        <v>46</v>
      </c>
      <c r="N158" s="10" t="s">
        <v>47</v>
      </c>
    </row>
    <row r="159" spans="2:14" s="3" customFormat="1" ht="24.75" customHeight="1" thickBot="1" x14ac:dyDescent="0.3">
      <c r="B159" s="44">
        <v>50161509</v>
      </c>
      <c r="C159" s="30" t="s">
        <v>301</v>
      </c>
      <c r="D159" s="31" t="s">
        <v>54</v>
      </c>
      <c r="E159" s="32" t="s">
        <v>107</v>
      </c>
      <c r="F159" s="32" t="s">
        <v>213</v>
      </c>
      <c r="G159" s="44" t="s">
        <v>125</v>
      </c>
      <c r="H159" s="32" t="s">
        <v>35</v>
      </c>
      <c r="I159" s="59">
        <v>0</v>
      </c>
      <c r="J159" s="33">
        <v>150000</v>
      </c>
      <c r="K159" s="33">
        <f t="shared" si="3"/>
        <v>150000</v>
      </c>
      <c r="L159" s="31" t="s">
        <v>45</v>
      </c>
      <c r="M159" s="31" t="s">
        <v>46</v>
      </c>
      <c r="N159" s="10" t="s">
        <v>47</v>
      </c>
    </row>
    <row r="160" spans="2:14" s="3" customFormat="1" ht="34.5" customHeight="1" thickBot="1" x14ac:dyDescent="0.3">
      <c r="B160" s="44">
        <v>50201706</v>
      </c>
      <c r="C160" s="30" t="s">
        <v>302</v>
      </c>
      <c r="D160" s="31" t="s">
        <v>54</v>
      </c>
      <c r="E160" s="32" t="s">
        <v>107</v>
      </c>
      <c r="F160" s="32" t="s">
        <v>213</v>
      </c>
      <c r="G160" s="44" t="s">
        <v>125</v>
      </c>
      <c r="H160" s="32" t="s">
        <v>35</v>
      </c>
      <c r="I160" s="59">
        <v>0</v>
      </c>
      <c r="J160" s="33">
        <v>150000</v>
      </c>
      <c r="K160" s="33">
        <f t="shared" si="3"/>
        <v>150000</v>
      </c>
      <c r="L160" s="31" t="s">
        <v>45</v>
      </c>
      <c r="M160" s="31" t="s">
        <v>46</v>
      </c>
      <c r="N160" s="10" t="s">
        <v>47</v>
      </c>
    </row>
    <row r="161" spans="2:14" s="3" customFormat="1" ht="24" customHeight="1" thickBot="1" x14ac:dyDescent="0.3">
      <c r="B161" s="45">
        <v>521515</v>
      </c>
      <c r="C161" s="30" t="s">
        <v>303</v>
      </c>
      <c r="D161" s="31" t="s">
        <v>54</v>
      </c>
      <c r="E161" s="32" t="s">
        <v>107</v>
      </c>
      <c r="F161" s="32" t="s">
        <v>213</v>
      </c>
      <c r="G161" s="44" t="s">
        <v>125</v>
      </c>
      <c r="H161" s="32" t="s">
        <v>35</v>
      </c>
      <c r="I161" s="59">
        <v>0</v>
      </c>
      <c r="J161" s="33">
        <v>75000</v>
      </c>
      <c r="K161" s="33">
        <f t="shared" si="3"/>
        <v>75000</v>
      </c>
      <c r="L161" s="31" t="s">
        <v>45</v>
      </c>
      <c r="M161" s="31" t="s">
        <v>46</v>
      </c>
      <c r="N161" s="10" t="s">
        <v>47</v>
      </c>
    </row>
    <row r="162" spans="2:14" s="3" customFormat="1" ht="30.75" customHeight="1" thickBot="1" x14ac:dyDescent="0.3">
      <c r="B162" s="45">
        <v>521515</v>
      </c>
      <c r="C162" s="30" t="s">
        <v>304</v>
      </c>
      <c r="D162" s="31" t="s">
        <v>54</v>
      </c>
      <c r="E162" s="32" t="s">
        <v>107</v>
      </c>
      <c r="F162" s="32" t="s">
        <v>213</v>
      </c>
      <c r="G162" s="44" t="s">
        <v>125</v>
      </c>
      <c r="H162" s="32" t="s">
        <v>35</v>
      </c>
      <c r="I162" s="59">
        <v>0</v>
      </c>
      <c r="J162" s="33">
        <v>70000</v>
      </c>
      <c r="K162" s="33">
        <f t="shared" si="3"/>
        <v>70000</v>
      </c>
      <c r="L162" s="31" t="s">
        <v>45</v>
      </c>
      <c r="M162" s="31" t="s">
        <v>46</v>
      </c>
      <c r="N162" s="10" t="s">
        <v>47</v>
      </c>
    </row>
    <row r="163" spans="2:14" s="3" customFormat="1" ht="100.5" customHeight="1" thickBot="1" x14ac:dyDescent="0.3">
      <c r="B163" s="44" t="s">
        <v>305</v>
      </c>
      <c r="C163" s="35" t="s">
        <v>306</v>
      </c>
      <c r="D163" s="31" t="s">
        <v>41</v>
      </c>
      <c r="E163" s="32" t="s">
        <v>75</v>
      </c>
      <c r="F163" s="32" t="s">
        <v>76</v>
      </c>
      <c r="G163" s="32" t="s">
        <v>59</v>
      </c>
      <c r="H163" s="32" t="s">
        <v>60</v>
      </c>
      <c r="I163" s="33">
        <v>8000000</v>
      </c>
      <c r="J163" s="33">
        <v>12500000</v>
      </c>
      <c r="K163" s="33">
        <f t="shared" si="3"/>
        <v>20500000</v>
      </c>
      <c r="L163" s="31" t="s">
        <v>45</v>
      </c>
      <c r="M163" s="31" t="s">
        <v>46</v>
      </c>
      <c r="N163" s="10" t="s">
        <v>47</v>
      </c>
    </row>
    <row r="164" spans="2:14" s="3" customFormat="1" ht="96.75" customHeight="1" x14ac:dyDescent="0.25">
      <c r="B164" s="22">
        <v>86141704</v>
      </c>
      <c r="C164" s="35" t="s">
        <v>307</v>
      </c>
      <c r="D164" s="31" t="s">
        <v>308</v>
      </c>
      <c r="E164" s="32" t="s">
        <v>258</v>
      </c>
      <c r="F164" s="32" t="s">
        <v>43</v>
      </c>
      <c r="G164" s="46" t="s">
        <v>94</v>
      </c>
      <c r="H164" s="36" t="s">
        <v>34</v>
      </c>
      <c r="I164" s="33">
        <v>3600000</v>
      </c>
      <c r="J164" s="33">
        <v>0</v>
      </c>
      <c r="K164" s="33">
        <f t="shared" si="3"/>
        <v>3600000</v>
      </c>
      <c r="L164" s="31" t="s">
        <v>45</v>
      </c>
      <c r="M164" s="31" t="s">
        <v>46</v>
      </c>
      <c r="N164" s="10" t="s">
        <v>47</v>
      </c>
    </row>
    <row r="165" spans="2:14" s="3" customFormat="1" ht="62.25" customHeight="1" thickBot="1" x14ac:dyDescent="0.3">
      <c r="B165" s="9">
        <v>81112303</v>
      </c>
      <c r="C165" s="35" t="s">
        <v>396</v>
      </c>
      <c r="D165" s="31" t="s">
        <v>218</v>
      </c>
      <c r="E165" s="32" t="s">
        <v>309</v>
      </c>
      <c r="F165" s="32" t="s">
        <v>108</v>
      </c>
      <c r="G165" s="36" t="s">
        <v>94</v>
      </c>
      <c r="H165" s="36" t="s">
        <v>34</v>
      </c>
      <c r="I165" s="33">
        <v>10000000</v>
      </c>
      <c r="J165" s="33">
        <v>0</v>
      </c>
      <c r="K165" s="33">
        <f t="shared" si="3"/>
        <v>10000000</v>
      </c>
      <c r="L165" s="31" t="s">
        <v>45</v>
      </c>
      <c r="M165" s="31" t="s">
        <v>46</v>
      </c>
      <c r="N165" s="10" t="s">
        <v>47</v>
      </c>
    </row>
    <row r="166" spans="2:14" s="3" customFormat="1" ht="62.25" customHeight="1" thickBot="1" x14ac:dyDescent="0.35">
      <c r="B166" s="38" t="s">
        <v>310</v>
      </c>
      <c r="C166" s="67" t="s">
        <v>311</v>
      </c>
      <c r="D166" s="31" t="s">
        <v>233</v>
      </c>
      <c r="E166" s="32" t="s">
        <v>312</v>
      </c>
      <c r="F166" s="32" t="s">
        <v>43</v>
      </c>
      <c r="G166" s="36" t="s">
        <v>44</v>
      </c>
      <c r="H166" s="36" t="s">
        <v>34</v>
      </c>
      <c r="I166" s="33">
        <v>18000000</v>
      </c>
      <c r="J166" s="33"/>
      <c r="K166" s="33">
        <f t="shared" si="3"/>
        <v>18000000</v>
      </c>
      <c r="L166" s="31" t="s">
        <v>45</v>
      </c>
      <c r="M166" s="31" t="s">
        <v>46</v>
      </c>
      <c r="N166" s="10" t="s">
        <v>47</v>
      </c>
    </row>
    <row r="167" spans="2:14" s="3" customFormat="1" ht="62.25" customHeight="1" thickBot="1" x14ac:dyDescent="0.35">
      <c r="B167" s="38" t="s">
        <v>73</v>
      </c>
      <c r="C167" s="67" t="s">
        <v>313</v>
      </c>
      <c r="D167" s="31" t="s">
        <v>314</v>
      </c>
      <c r="E167" s="32" t="s">
        <v>58</v>
      </c>
      <c r="F167" s="32" t="s">
        <v>43</v>
      </c>
      <c r="G167" s="36" t="s">
        <v>44</v>
      </c>
      <c r="H167" s="36" t="s">
        <v>34</v>
      </c>
      <c r="I167" s="33">
        <v>8100000</v>
      </c>
      <c r="J167" s="33"/>
      <c r="K167" s="33">
        <f t="shared" si="3"/>
        <v>8100000</v>
      </c>
      <c r="L167" s="31" t="s">
        <v>45</v>
      </c>
      <c r="M167" s="31" t="s">
        <v>46</v>
      </c>
      <c r="N167" s="10" t="s">
        <v>47</v>
      </c>
    </row>
    <row r="168" spans="2:14" s="3" customFormat="1" ht="62.25" customHeight="1" thickBot="1" x14ac:dyDescent="0.35">
      <c r="B168" s="38" t="s">
        <v>89</v>
      </c>
      <c r="C168" s="67" t="s">
        <v>315</v>
      </c>
      <c r="D168" s="31" t="s">
        <v>314</v>
      </c>
      <c r="E168" s="32" t="s">
        <v>51</v>
      </c>
      <c r="F168" s="32" t="s">
        <v>316</v>
      </c>
      <c r="G168" s="36" t="s">
        <v>44</v>
      </c>
      <c r="H168" s="36" t="s">
        <v>34</v>
      </c>
      <c r="I168" s="77">
        <v>8668168</v>
      </c>
      <c r="J168" s="33"/>
      <c r="K168" s="33">
        <f t="shared" si="3"/>
        <v>8668168</v>
      </c>
      <c r="L168" s="31" t="s">
        <v>45</v>
      </c>
      <c r="M168" s="31" t="s">
        <v>46</v>
      </c>
      <c r="N168" s="10" t="s">
        <v>47</v>
      </c>
    </row>
    <row r="169" spans="2:14" s="3" customFormat="1" ht="62.25" customHeight="1" thickBot="1" x14ac:dyDescent="0.35">
      <c r="B169" s="38" t="s">
        <v>317</v>
      </c>
      <c r="C169" s="67" t="s">
        <v>318</v>
      </c>
      <c r="D169" s="31" t="s">
        <v>314</v>
      </c>
      <c r="E169" s="32" t="s">
        <v>58</v>
      </c>
      <c r="F169" s="32" t="s">
        <v>319</v>
      </c>
      <c r="G169" s="36" t="s">
        <v>44</v>
      </c>
      <c r="H169" s="36" t="s">
        <v>34</v>
      </c>
      <c r="I169" s="78">
        <v>13323280</v>
      </c>
      <c r="J169" s="33"/>
      <c r="K169" s="33">
        <f t="shared" si="3"/>
        <v>13323280</v>
      </c>
      <c r="L169" s="31" t="s">
        <v>45</v>
      </c>
      <c r="M169" s="31" t="s">
        <v>46</v>
      </c>
      <c r="N169" s="10" t="s">
        <v>47</v>
      </c>
    </row>
    <row r="170" spans="2:14" s="3" customFormat="1" ht="62.25" customHeight="1" thickBot="1" x14ac:dyDescent="0.35">
      <c r="B170" s="38" t="s">
        <v>320</v>
      </c>
      <c r="C170" s="67" t="s">
        <v>321</v>
      </c>
      <c r="D170" s="31" t="s">
        <v>314</v>
      </c>
      <c r="E170" s="32" t="s">
        <v>58</v>
      </c>
      <c r="F170" s="32" t="s">
        <v>322</v>
      </c>
      <c r="G170" s="36" t="s">
        <v>44</v>
      </c>
      <c r="H170" s="36" t="s">
        <v>34</v>
      </c>
      <c r="I170" s="33">
        <v>68000000</v>
      </c>
      <c r="J170" s="33"/>
      <c r="K170" s="33">
        <f t="shared" si="3"/>
        <v>68000000</v>
      </c>
      <c r="L170" s="31" t="s">
        <v>45</v>
      </c>
      <c r="M170" s="31" t="s">
        <v>46</v>
      </c>
      <c r="N170" s="10" t="s">
        <v>47</v>
      </c>
    </row>
    <row r="171" spans="2:14" s="3" customFormat="1" ht="62.25" customHeight="1" thickBot="1" x14ac:dyDescent="0.35">
      <c r="B171" s="38" t="s">
        <v>115</v>
      </c>
      <c r="C171" s="67" t="s">
        <v>323</v>
      </c>
      <c r="D171" s="31" t="s">
        <v>233</v>
      </c>
      <c r="E171" s="32" t="s">
        <v>58</v>
      </c>
      <c r="F171" s="32" t="s">
        <v>76</v>
      </c>
      <c r="G171" s="36" t="s">
        <v>44</v>
      </c>
      <c r="H171" s="36" t="s">
        <v>34</v>
      </c>
      <c r="I171" s="33">
        <v>12000000</v>
      </c>
      <c r="J171" s="33"/>
      <c r="K171" s="33">
        <f t="shared" si="3"/>
        <v>12000000</v>
      </c>
      <c r="L171" s="31" t="s">
        <v>45</v>
      </c>
      <c r="M171" s="31" t="s">
        <v>46</v>
      </c>
      <c r="N171" s="10" t="s">
        <v>47</v>
      </c>
    </row>
    <row r="172" spans="2:14" s="3" customFormat="1" ht="62.25" customHeight="1" thickBot="1" x14ac:dyDescent="0.35">
      <c r="B172" s="38" t="s">
        <v>320</v>
      </c>
      <c r="C172" s="67" t="s">
        <v>324</v>
      </c>
      <c r="D172" s="31" t="s">
        <v>314</v>
      </c>
      <c r="E172" s="32" t="s">
        <v>107</v>
      </c>
      <c r="F172" s="32" t="s">
        <v>76</v>
      </c>
      <c r="G172" s="36" t="s">
        <v>44</v>
      </c>
      <c r="H172" s="36" t="s">
        <v>34</v>
      </c>
      <c r="I172" s="33">
        <v>81810000</v>
      </c>
      <c r="J172" s="79"/>
      <c r="K172" s="33">
        <f t="shared" si="3"/>
        <v>81810000</v>
      </c>
      <c r="L172" s="31" t="s">
        <v>45</v>
      </c>
      <c r="M172" s="31" t="s">
        <v>46</v>
      </c>
      <c r="N172" s="10" t="s">
        <v>47</v>
      </c>
    </row>
    <row r="173" spans="2:14" s="3" customFormat="1" ht="72" customHeight="1" thickBot="1" x14ac:dyDescent="0.35">
      <c r="B173" s="38" t="s">
        <v>154</v>
      </c>
      <c r="C173" s="67" t="s">
        <v>325</v>
      </c>
      <c r="D173" s="31" t="s">
        <v>314</v>
      </c>
      <c r="E173" s="32" t="s">
        <v>58</v>
      </c>
      <c r="F173" s="32" t="s">
        <v>76</v>
      </c>
      <c r="G173" s="36" t="s">
        <v>44</v>
      </c>
      <c r="H173" s="36" t="s">
        <v>34</v>
      </c>
      <c r="I173" s="33">
        <v>12000000</v>
      </c>
      <c r="J173" s="33"/>
      <c r="K173" s="33">
        <f t="shared" si="3"/>
        <v>12000000</v>
      </c>
      <c r="L173" s="31" t="s">
        <v>45</v>
      </c>
      <c r="M173" s="31" t="s">
        <v>46</v>
      </c>
      <c r="N173" s="10" t="s">
        <v>47</v>
      </c>
    </row>
    <row r="174" spans="2:14" s="3" customFormat="1" ht="48" customHeight="1" thickBot="1" x14ac:dyDescent="0.35">
      <c r="B174" s="38" t="s">
        <v>87</v>
      </c>
      <c r="C174" s="67" t="s">
        <v>227</v>
      </c>
      <c r="D174" s="31" t="s">
        <v>326</v>
      </c>
      <c r="E174" s="32" t="s">
        <v>107</v>
      </c>
      <c r="F174" s="32" t="s">
        <v>76</v>
      </c>
      <c r="G174" s="36" t="s">
        <v>94</v>
      </c>
      <c r="H174" s="36" t="s">
        <v>34</v>
      </c>
      <c r="I174" s="33">
        <v>3000000</v>
      </c>
      <c r="J174" s="33"/>
      <c r="K174" s="33">
        <f t="shared" si="3"/>
        <v>3000000</v>
      </c>
      <c r="L174" s="31" t="s">
        <v>45</v>
      </c>
      <c r="M174" s="31" t="s">
        <v>46</v>
      </c>
      <c r="N174" s="10" t="s">
        <v>47</v>
      </c>
    </row>
    <row r="175" spans="2:14" s="3" customFormat="1" ht="62.25" customHeight="1" thickBot="1" x14ac:dyDescent="0.35">
      <c r="B175" s="38" t="s">
        <v>154</v>
      </c>
      <c r="C175" s="67" t="s">
        <v>155</v>
      </c>
      <c r="D175" s="31" t="s">
        <v>326</v>
      </c>
      <c r="E175" s="32" t="s">
        <v>58</v>
      </c>
      <c r="F175" s="32" t="s">
        <v>76</v>
      </c>
      <c r="G175" s="36" t="s">
        <v>94</v>
      </c>
      <c r="H175" s="36" t="s">
        <v>34</v>
      </c>
      <c r="I175" s="33">
        <v>1800000</v>
      </c>
      <c r="J175" s="33"/>
      <c r="K175" s="33">
        <f t="shared" si="3"/>
        <v>1800000</v>
      </c>
      <c r="L175" s="31" t="s">
        <v>45</v>
      </c>
      <c r="M175" s="31" t="s">
        <v>46</v>
      </c>
      <c r="N175" s="10" t="s">
        <v>47</v>
      </c>
    </row>
    <row r="176" spans="2:14" s="3" customFormat="1" ht="62.25" customHeight="1" thickBot="1" x14ac:dyDescent="0.35">
      <c r="B176" s="38" t="s">
        <v>154</v>
      </c>
      <c r="C176" s="67" t="s">
        <v>230</v>
      </c>
      <c r="D176" s="31" t="s">
        <v>326</v>
      </c>
      <c r="E176" s="32" t="s">
        <v>58</v>
      </c>
      <c r="F176" s="32" t="s">
        <v>76</v>
      </c>
      <c r="G176" s="36" t="s">
        <v>94</v>
      </c>
      <c r="H176" s="36" t="s">
        <v>34</v>
      </c>
      <c r="I176" s="33">
        <v>12000000</v>
      </c>
      <c r="J176" s="33"/>
      <c r="K176" s="33">
        <f t="shared" si="3"/>
        <v>12000000</v>
      </c>
      <c r="L176" s="31" t="s">
        <v>45</v>
      </c>
      <c r="M176" s="31" t="s">
        <v>46</v>
      </c>
      <c r="N176" s="10" t="s">
        <v>47</v>
      </c>
    </row>
    <row r="177" spans="2:14" s="3" customFormat="1" ht="62.25" customHeight="1" thickBot="1" x14ac:dyDescent="0.35">
      <c r="B177" s="38" t="s">
        <v>154</v>
      </c>
      <c r="C177" s="67" t="s">
        <v>158</v>
      </c>
      <c r="D177" s="31" t="s">
        <v>326</v>
      </c>
      <c r="E177" s="32" t="s">
        <v>58</v>
      </c>
      <c r="F177" s="32" t="s">
        <v>76</v>
      </c>
      <c r="G177" s="36" t="s">
        <v>94</v>
      </c>
      <c r="H177" s="36" t="s">
        <v>34</v>
      </c>
      <c r="I177" s="33">
        <v>13500000</v>
      </c>
      <c r="J177" s="33"/>
      <c r="K177" s="33">
        <f t="shared" si="3"/>
        <v>13500000</v>
      </c>
      <c r="L177" s="31" t="s">
        <v>45</v>
      </c>
      <c r="M177" s="31" t="s">
        <v>46</v>
      </c>
      <c r="N177" s="10" t="s">
        <v>47</v>
      </c>
    </row>
    <row r="178" spans="2:14" s="3" customFormat="1" ht="62.25" customHeight="1" thickBot="1" x14ac:dyDescent="0.35">
      <c r="B178" s="38" t="s">
        <v>73</v>
      </c>
      <c r="C178" s="67" t="s">
        <v>231</v>
      </c>
      <c r="D178" s="31" t="s">
        <v>326</v>
      </c>
      <c r="E178" s="32" t="s">
        <v>157</v>
      </c>
      <c r="F178" s="32" t="s">
        <v>76</v>
      </c>
      <c r="G178" s="36" t="s">
        <v>94</v>
      </c>
      <c r="H178" s="36" t="s">
        <v>34</v>
      </c>
      <c r="I178" s="33">
        <v>18000000</v>
      </c>
      <c r="J178" s="33"/>
      <c r="K178" s="33">
        <f t="shared" si="3"/>
        <v>18000000</v>
      </c>
      <c r="L178" s="31" t="s">
        <v>45</v>
      </c>
      <c r="M178" s="31" t="s">
        <v>46</v>
      </c>
      <c r="N178" s="10" t="s">
        <v>47</v>
      </c>
    </row>
    <row r="179" spans="2:14" s="3" customFormat="1" ht="62.25" customHeight="1" thickBot="1" x14ac:dyDescent="0.35">
      <c r="B179" s="38" t="s">
        <v>228</v>
      </c>
      <c r="C179" s="67" t="s">
        <v>229</v>
      </c>
      <c r="D179" s="31" t="s">
        <v>326</v>
      </c>
      <c r="E179" s="32" t="s">
        <v>58</v>
      </c>
      <c r="F179" s="32" t="s">
        <v>43</v>
      </c>
      <c r="G179" s="36" t="s">
        <v>94</v>
      </c>
      <c r="H179" s="36" t="s">
        <v>34</v>
      </c>
      <c r="I179" s="33">
        <v>8100000</v>
      </c>
      <c r="J179" s="33"/>
      <c r="K179" s="33">
        <f t="shared" si="3"/>
        <v>8100000</v>
      </c>
      <c r="L179" s="31" t="s">
        <v>45</v>
      </c>
      <c r="M179" s="31" t="s">
        <v>46</v>
      </c>
      <c r="N179" s="10" t="s">
        <v>47</v>
      </c>
    </row>
    <row r="180" spans="2:14" s="3" customFormat="1" ht="62.25" customHeight="1" thickBot="1" x14ac:dyDescent="0.35">
      <c r="B180" s="38" t="s">
        <v>327</v>
      </c>
      <c r="C180" s="67" t="s">
        <v>166</v>
      </c>
      <c r="D180" s="31" t="s">
        <v>326</v>
      </c>
      <c r="E180" s="32" t="s">
        <v>157</v>
      </c>
      <c r="F180" s="32" t="s">
        <v>43</v>
      </c>
      <c r="G180" s="36" t="s">
        <v>94</v>
      </c>
      <c r="H180" s="36" t="s">
        <v>34</v>
      </c>
      <c r="I180" s="33">
        <v>8100000</v>
      </c>
      <c r="J180" s="33"/>
      <c r="K180" s="33">
        <f t="shared" si="3"/>
        <v>8100000</v>
      </c>
      <c r="L180" s="31" t="s">
        <v>45</v>
      </c>
      <c r="M180" s="31" t="s">
        <v>46</v>
      </c>
      <c r="N180" s="10" t="s">
        <v>47</v>
      </c>
    </row>
    <row r="181" spans="2:14" s="3" customFormat="1" ht="62.25" customHeight="1" thickBot="1" x14ac:dyDescent="0.35">
      <c r="B181" s="38" t="s">
        <v>310</v>
      </c>
      <c r="C181" s="67" t="s">
        <v>311</v>
      </c>
      <c r="D181" s="31" t="s">
        <v>233</v>
      </c>
      <c r="E181" s="32" t="s">
        <v>312</v>
      </c>
      <c r="F181" s="32" t="s">
        <v>43</v>
      </c>
      <c r="G181" s="36" t="s">
        <v>94</v>
      </c>
      <c r="H181" s="36" t="s">
        <v>34</v>
      </c>
      <c r="I181" s="33">
        <v>18000000</v>
      </c>
      <c r="J181" s="33"/>
      <c r="K181" s="33">
        <f t="shared" si="3"/>
        <v>18000000</v>
      </c>
      <c r="L181" s="31" t="s">
        <v>45</v>
      </c>
      <c r="M181" s="31" t="s">
        <v>46</v>
      </c>
      <c r="N181" s="10" t="s">
        <v>47</v>
      </c>
    </row>
    <row r="182" spans="2:14" s="3" customFormat="1" ht="91.5" customHeight="1" x14ac:dyDescent="0.25">
      <c r="B182" s="9">
        <v>81111707</v>
      </c>
      <c r="C182" s="35" t="s">
        <v>397</v>
      </c>
      <c r="D182" s="31" t="s">
        <v>233</v>
      </c>
      <c r="E182" s="32" t="s">
        <v>42</v>
      </c>
      <c r="F182" s="32" t="s">
        <v>108</v>
      </c>
      <c r="G182" s="36" t="s">
        <v>94</v>
      </c>
      <c r="H182" s="36" t="s">
        <v>34</v>
      </c>
      <c r="I182" s="33">
        <v>12000000</v>
      </c>
      <c r="J182" s="33">
        <v>0</v>
      </c>
      <c r="K182" s="33">
        <f>+I182+J182</f>
        <v>12000000</v>
      </c>
      <c r="L182" s="31" t="s">
        <v>45</v>
      </c>
      <c r="M182" s="31" t="s">
        <v>46</v>
      </c>
      <c r="N182" s="10" t="s">
        <v>47</v>
      </c>
    </row>
    <row r="183" spans="2:14" s="3" customFormat="1" ht="76.5" customHeight="1" x14ac:dyDescent="0.25">
      <c r="B183" s="9" t="s">
        <v>328</v>
      </c>
      <c r="C183" s="35" t="s">
        <v>398</v>
      </c>
      <c r="D183" s="31" t="s">
        <v>41</v>
      </c>
      <c r="E183" s="32" t="s">
        <v>42</v>
      </c>
      <c r="F183" s="32" t="s">
        <v>43</v>
      </c>
      <c r="G183" s="36" t="s">
        <v>94</v>
      </c>
      <c r="H183" s="36" t="s">
        <v>60</v>
      </c>
      <c r="I183" s="33">
        <f>15000000-2878442</f>
        <v>12121558</v>
      </c>
      <c r="J183" s="59">
        <f>14000000-200000</f>
        <v>13800000</v>
      </c>
      <c r="K183" s="33">
        <f>+I183+J183</f>
        <v>25921558</v>
      </c>
      <c r="L183" s="31" t="s">
        <v>45</v>
      </c>
      <c r="M183" s="31" t="s">
        <v>46</v>
      </c>
      <c r="N183" s="10" t="s">
        <v>47</v>
      </c>
    </row>
    <row r="184" spans="2:14" s="3" customFormat="1" ht="79.5" customHeight="1" x14ac:dyDescent="0.25">
      <c r="B184" s="9" t="s">
        <v>329</v>
      </c>
      <c r="C184" s="35" t="s">
        <v>330</v>
      </c>
      <c r="D184" s="31" t="s">
        <v>50</v>
      </c>
      <c r="E184" s="32" t="s">
        <v>331</v>
      </c>
      <c r="F184" s="32" t="s">
        <v>332</v>
      </c>
      <c r="G184" s="36" t="s">
        <v>255</v>
      </c>
      <c r="H184" s="36" t="s">
        <v>34</v>
      </c>
      <c r="I184" s="33">
        <v>1200000</v>
      </c>
      <c r="J184" s="33"/>
      <c r="K184" s="33">
        <f>+I184+J184</f>
        <v>1200000</v>
      </c>
      <c r="L184" s="31" t="s">
        <v>45</v>
      </c>
      <c r="M184" s="31" t="s">
        <v>46</v>
      </c>
      <c r="N184" s="10" t="s">
        <v>47</v>
      </c>
    </row>
    <row r="185" spans="2:14" s="3" customFormat="1" ht="79.5" customHeight="1" x14ac:dyDescent="0.25">
      <c r="B185" s="9">
        <v>80121600</v>
      </c>
      <c r="C185" s="35" t="s">
        <v>333</v>
      </c>
      <c r="D185" s="31" t="s">
        <v>41</v>
      </c>
      <c r="E185" s="32" t="s">
        <v>42</v>
      </c>
      <c r="F185" s="32" t="s">
        <v>76</v>
      </c>
      <c r="G185" s="36" t="s">
        <v>94</v>
      </c>
      <c r="H185" s="36" t="s">
        <v>34</v>
      </c>
      <c r="I185" s="33">
        <v>10036464</v>
      </c>
      <c r="J185" s="33">
        <v>0</v>
      </c>
      <c r="K185" s="33">
        <f>+I185+J185</f>
        <v>10036464</v>
      </c>
      <c r="L185" s="31" t="s">
        <v>45</v>
      </c>
      <c r="M185" s="31" t="s">
        <v>46</v>
      </c>
      <c r="N185" s="10" t="s">
        <v>47</v>
      </c>
    </row>
    <row r="186" spans="2:14" s="3" customFormat="1" ht="66" customHeight="1" x14ac:dyDescent="0.25">
      <c r="B186" s="9" t="s">
        <v>110</v>
      </c>
      <c r="C186" s="35" t="s">
        <v>334</v>
      </c>
      <c r="D186" s="31" t="s">
        <v>41</v>
      </c>
      <c r="E186" s="32" t="s">
        <v>42</v>
      </c>
      <c r="F186" s="32" t="s">
        <v>76</v>
      </c>
      <c r="G186" s="32" t="s">
        <v>59</v>
      </c>
      <c r="H186" s="36" t="s">
        <v>81</v>
      </c>
      <c r="I186" s="59">
        <v>0</v>
      </c>
      <c r="J186" s="59">
        <f>6000000+666389+89800</f>
        <v>6756189</v>
      </c>
      <c r="K186" s="33">
        <f t="shared" ref="K186:K233" si="4">+I186+J186</f>
        <v>6756189</v>
      </c>
      <c r="L186" s="31" t="s">
        <v>45</v>
      </c>
      <c r="M186" s="31" t="s">
        <v>46</v>
      </c>
      <c r="N186" s="10" t="s">
        <v>47</v>
      </c>
    </row>
    <row r="187" spans="2:14" s="3" customFormat="1" ht="59.25" customHeight="1" x14ac:dyDescent="0.25">
      <c r="B187" s="9" t="s">
        <v>335</v>
      </c>
      <c r="C187" s="35" t="s">
        <v>336</v>
      </c>
      <c r="D187" s="31" t="s">
        <v>308</v>
      </c>
      <c r="E187" s="32" t="s">
        <v>243</v>
      </c>
      <c r="F187" s="32" t="s">
        <v>337</v>
      </c>
      <c r="G187" s="36" t="s">
        <v>92</v>
      </c>
      <c r="H187" s="36" t="s">
        <v>81</v>
      </c>
      <c r="I187" s="59">
        <v>0</v>
      </c>
      <c r="J187" s="33">
        <v>29415475</v>
      </c>
      <c r="K187" s="33">
        <f t="shared" si="4"/>
        <v>29415475</v>
      </c>
      <c r="L187" s="31" t="s">
        <v>45</v>
      </c>
      <c r="M187" s="31" t="s">
        <v>46</v>
      </c>
      <c r="N187" s="10" t="s">
        <v>47</v>
      </c>
    </row>
    <row r="188" spans="2:14" s="3" customFormat="1" ht="35.25" customHeight="1" x14ac:dyDescent="0.25">
      <c r="B188" s="9" t="s">
        <v>73</v>
      </c>
      <c r="C188" s="35" t="s">
        <v>338</v>
      </c>
      <c r="D188" s="31" t="s">
        <v>41</v>
      </c>
      <c r="E188" s="32" t="s">
        <v>226</v>
      </c>
      <c r="F188" s="32" t="s">
        <v>56</v>
      </c>
      <c r="G188" s="36" t="s">
        <v>92</v>
      </c>
      <c r="H188" s="36" t="s">
        <v>81</v>
      </c>
      <c r="I188" s="33">
        <v>0</v>
      </c>
      <c r="J188" s="59">
        <v>26317053</v>
      </c>
      <c r="K188" s="33">
        <f t="shared" si="4"/>
        <v>26317053</v>
      </c>
      <c r="L188" s="31" t="s">
        <v>45</v>
      </c>
      <c r="M188" s="31" t="s">
        <v>46</v>
      </c>
      <c r="N188" s="10" t="s">
        <v>47</v>
      </c>
    </row>
    <row r="189" spans="2:14" s="3" customFormat="1" ht="39.75" customHeight="1" x14ac:dyDescent="0.25">
      <c r="B189" s="9">
        <v>80161504</v>
      </c>
      <c r="C189" s="35" t="s">
        <v>339</v>
      </c>
      <c r="D189" s="31" t="s">
        <v>41</v>
      </c>
      <c r="E189" s="32" t="s">
        <v>42</v>
      </c>
      <c r="F189" s="32" t="s">
        <v>43</v>
      </c>
      <c r="G189" s="36" t="s">
        <v>94</v>
      </c>
      <c r="H189" s="36" t="s">
        <v>60</v>
      </c>
      <c r="I189" s="59">
        <v>5000000</v>
      </c>
      <c r="J189" s="33">
        <v>3600000</v>
      </c>
      <c r="K189" s="33">
        <f t="shared" si="4"/>
        <v>8600000</v>
      </c>
      <c r="L189" s="31" t="s">
        <v>45</v>
      </c>
      <c r="M189" s="31" t="s">
        <v>46</v>
      </c>
      <c r="N189" s="10" t="s">
        <v>47</v>
      </c>
    </row>
    <row r="190" spans="2:14" s="3" customFormat="1" ht="82.5" customHeight="1" x14ac:dyDescent="0.25">
      <c r="B190" s="47" t="s">
        <v>340</v>
      </c>
      <c r="C190" s="48" t="s">
        <v>341</v>
      </c>
      <c r="D190" s="31" t="s">
        <v>233</v>
      </c>
      <c r="E190" s="32" t="s">
        <v>342</v>
      </c>
      <c r="F190" s="32" t="s">
        <v>343</v>
      </c>
      <c r="G190" s="36" t="s">
        <v>94</v>
      </c>
      <c r="H190" s="36" t="s">
        <v>109</v>
      </c>
      <c r="I190" s="59">
        <v>15000000</v>
      </c>
      <c r="J190" s="33">
        <v>0</v>
      </c>
      <c r="K190" s="33">
        <f>+I190+J190</f>
        <v>15000000</v>
      </c>
      <c r="L190" s="31" t="s">
        <v>45</v>
      </c>
      <c r="M190" s="31" t="s">
        <v>46</v>
      </c>
      <c r="N190" s="10" t="s">
        <v>47</v>
      </c>
    </row>
    <row r="191" spans="2:14" s="3" customFormat="1" ht="52.5" customHeight="1" x14ac:dyDescent="0.25">
      <c r="B191" s="47" t="s">
        <v>340</v>
      </c>
      <c r="C191" s="48" t="s">
        <v>344</v>
      </c>
      <c r="D191" s="31" t="s">
        <v>197</v>
      </c>
      <c r="E191" s="32" t="s">
        <v>345</v>
      </c>
      <c r="F191" s="36" t="s">
        <v>346</v>
      </c>
      <c r="G191" s="36" t="s">
        <v>94</v>
      </c>
      <c r="H191" s="36" t="s">
        <v>109</v>
      </c>
      <c r="I191" s="59">
        <v>0</v>
      </c>
      <c r="J191" s="33">
        <v>8000000</v>
      </c>
      <c r="K191" s="33">
        <f t="shared" si="4"/>
        <v>8000000</v>
      </c>
      <c r="L191" s="31" t="s">
        <v>45</v>
      </c>
      <c r="M191" s="31" t="s">
        <v>46</v>
      </c>
      <c r="N191" s="10" t="s">
        <v>47</v>
      </c>
    </row>
    <row r="192" spans="2:14" s="3" customFormat="1" ht="43.5" customHeight="1" x14ac:dyDescent="0.25">
      <c r="B192" s="47"/>
      <c r="C192" s="48" t="s">
        <v>347</v>
      </c>
      <c r="D192" s="31" t="s">
        <v>41</v>
      </c>
      <c r="E192" s="32" t="s">
        <v>240</v>
      </c>
      <c r="F192" s="36" t="s">
        <v>346</v>
      </c>
      <c r="G192" s="36" t="s">
        <v>94</v>
      </c>
      <c r="H192" s="36" t="s">
        <v>109</v>
      </c>
      <c r="I192" s="59">
        <v>0</v>
      </c>
      <c r="J192" s="33">
        <v>1800000</v>
      </c>
      <c r="K192" s="33">
        <f t="shared" si="4"/>
        <v>1800000</v>
      </c>
      <c r="L192" s="31" t="s">
        <v>45</v>
      </c>
      <c r="M192" s="31" t="s">
        <v>46</v>
      </c>
      <c r="N192" s="10" t="s">
        <v>47</v>
      </c>
    </row>
    <row r="193" spans="2:14" s="3" customFormat="1" ht="52.5" customHeight="1" x14ac:dyDescent="0.25">
      <c r="B193" s="47"/>
      <c r="C193" s="48" t="s">
        <v>348</v>
      </c>
      <c r="D193" s="31" t="s">
        <v>41</v>
      </c>
      <c r="E193" s="32" t="s">
        <v>260</v>
      </c>
      <c r="F193" s="36" t="s">
        <v>346</v>
      </c>
      <c r="G193" s="36" t="s">
        <v>94</v>
      </c>
      <c r="H193" s="36" t="s">
        <v>109</v>
      </c>
      <c r="I193" s="59">
        <f>10000000-2200000</f>
        <v>7800000</v>
      </c>
      <c r="J193" s="59">
        <v>2200000</v>
      </c>
      <c r="K193" s="33">
        <f t="shared" si="4"/>
        <v>10000000</v>
      </c>
      <c r="L193" s="31" t="s">
        <v>45</v>
      </c>
      <c r="M193" s="31" t="s">
        <v>46</v>
      </c>
      <c r="N193" s="10" t="s">
        <v>47</v>
      </c>
    </row>
    <row r="194" spans="2:14" s="3" customFormat="1" ht="47.25" customHeight="1" x14ac:dyDescent="0.25">
      <c r="B194" s="47"/>
      <c r="C194" s="48" t="s">
        <v>349</v>
      </c>
      <c r="D194" s="31" t="s">
        <v>41</v>
      </c>
      <c r="E194" s="32" t="s">
        <v>345</v>
      </c>
      <c r="F194" s="36" t="s">
        <v>346</v>
      </c>
      <c r="G194" s="36" t="s">
        <v>94</v>
      </c>
      <c r="H194" s="36" t="s">
        <v>109</v>
      </c>
      <c r="I194" s="59">
        <v>0</v>
      </c>
      <c r="J194" s="59">
        <v>3000000</v>
      </c>
      <c r="K194" s="33">
        <f t="shared" si="4"/>
        <v>3000000</v>
      </c>
      <c r="L194" s="31" t="s">
        <v>45</v>
      </c>
      <c r="M194" s="31" t="s">
        <v>46</v>
      </c>
      <c r="N194" s="10" t="s">
        <v>47</v>
      </c>
    </row>
    <row r="195" spans="2:14" s="3" customFormat="1" ht="51.75" customHeight="1" x14ac:dyDescent="0.25">
      <c r="B195" s="47"/>
      <c r="C195" s="48" t="s">
        <v>350</v>
      </c>
      <c r="D195" s="31" t="s">
        <v>197</v>
      </c>
      <c r="E195" s="32" t="s">
        <v>345</v>
      </c>
      <c r="F195" s="36" t="s">
        <v>346</v>
      </c>
      <c r="G195" s="36" t="s">
        <v>94</v>
      </c>
      <c r="H195" s="36" t="s">
        <v>109</v>
      </c>
      <c r="I195" s="59">
        <v>17000000</v>
      </c>
      <c r="J195" s="59">
        <v>0</v>
      </c>
      <c r="K195" s="33">
        <f t="shared" si="4"/>
        <v>17000000</v>
      </c>
      <c r="L195" s="31" t="s">
        <v>45</v>
      </c>
      <c r="M195" s="31" t="s">
        <v>46</v>
      </c>
      <c r="N195" s="10" t="s">
        <v>47</v>
      </c>
    </row>
    <row r="196" spans="2:14" s="3" customFormat="1" ht="51.75" customHeight="1" x14ac:dyDescent="0.25">
      <c r="B196" s="47"/>
      <c r="C196" s="48" t="s">
        <v>351</v>
      </c>
      <c r="D196" s="31" t="s">
        <v>41</v>
      </c>
      <c r="E196" s="32" t="s">
        <v>42</v>
      </c>
      <c r="F196" s="36" t="s">
        <v>346</v>
      </c>
      <c r="G196" s="36" t="s">
        <v>94</v>
      </c>
      <c r="H196" s="36" t="s">
        <v>109</v>
      </c>
      <c r="I196" s="59">
        <v>18000000</v>
      </c>
      <c r="J196" s="59"/>
      <c r="K196" s="33">
        <f t="shared" si="4"/>
        <v>18000000</v>
      </c>
      <c r="L196" s="31" t="s">
        <v>45</v>
      </c>
      <c r="M196" s="31" t="s">
        <v>46</v>
      </c>
      <c r="N196" s="10" t="s">
        <v>47</v>
      </c>
    </row>
    <row r="197" spans="2:14" s="3" customFormat="1" ht="62.25" customHeight="1" x14ac:dyDescent="0.25">
      <c r="B197" s="47"/>
      <c r="C197" s="48" t="s">
        <v>352</v>
      </c>
      <c r="D197" s="31" t="s">
        <v>41</v>
      </c>
      <c r="E197" s="32" t="s">
        <v>240</v>
      </c>
      <c r="F197" s="36" t="s">
        <v>140</v>
      </c>
      <c r="G197" s="36" t="s">
        <v>94</v>
      </c>
      <c r="H197" s="36" t="s">
        <v>109</v>
      </c>
      <c r="I197" s="59">
        <v>0</v>
      </c>
      <c r="J197" s="33">
        <v>0</v>
      </c>
      <c r="K197" s="33">
        <f t="shared" si="4"/>
        <v>0</v>
      </c>
      <c r="L197" s="31" t="s">
        <v>45</v>
      </c>
      <c r="M197" s="31" t="s">
        <v>46</v>
      </c>
      <c r="N197" s="10" t="s">
        <v>47</v>
      </c>
    </row>
    <row r="198" spans="2:14" s="3" customFormat="1" ht="35.25" customHeight="1" x14ac:dyDescent="0.25">
      <c r="B198" s="47"/>
      <c r="C198" s="48" t="s">
        <v>353</v>
      </c>
      <c r="D198" s="31" t="s">
        <v>41</v>
      </c>
      <c r="E198" s="32" t="s">
        <v>354</v>
      </c>
      <c r="F198" s="32" t="s">
        <v>140</v>
      </c>
      <c r="G198" s="36" t="s">
        <v>234</v>
      </c>
      <c r="H198" s="36" t="s">
        <v>109</v>
      </c>
      <c r="I198" s="59">
        <v>20000000</v>
      </c>
      <c r="J198" s="33">
        <v>0</v>
      </c>
      <c r="K198" s="33">
        <f t="shared" si="4"/>
        <v>20000000</v>
      </c>
      <c r="L198" s="31" t="s">
        <v>45</v>
      </c>
      <c r="M198" s="31" t="s">
        <v>46</v>
      </c>
      <c r="N198" s="10" t="s">
        <v>47</v>
      </c>
    </row>
    <row r="199" spans="2:14" s="3" customFormat="1" ht="116.25" customHeight="1" x14ac:dyDescent="0.25">
      <c r="B199" s="47">
        <v>931415060</v>
      </c>
      <c r="C199" s="48" t="s">
        <v>355</v>
      </c>
      <c r="D199" s="31" t="s">
        <v>314</v>
      </c>
      <c r="E199" s="32" t="s">
        <v>309</v>
      </c>
      <c r="F199" s="32" t="s">
        <v>140</v>
      </c>
      <c r="G199" s="36" t="s">
        <v>94</v>
      </c>
      <c r="H199" s="36" t="s">
        <v>109</v>
      </c>
      <c r="I199" s="59">
        <v>14000000</v>
      </c>
      <c r="J199" s="59">
        <v>0</v>
      </c>
      <c r="K199" s="33">
        <f>+I199+J199</f>
        <v>14000000</v>
      </c>
      <c r="L199" s="31" t="s">
        <v>45</v>
      </c>
      <c r="M199" s="31" t="s">
        <v>46</v>
      </c>
      <c r="N199" s="10" t="s">
        <v>47</v>
      </c>
    </row>
    <row r="200" spans="2:14" s="3" customFormat="1" ht="65.25" customHeight="1" x14ac:dyDescent="0.25">
      <c r="B200" s="47">
        <v>931415060</v>
      </c>
      <c r="C200" s="49" t="s">
        <v>356</v>
      </c>
      <c r="D200" s="31" t="s">
        <v>54</v>
      </c>
      <c r="E200" s="32" t="s">
        <v>42</v>
      </c>
      <c r="F200" s="32" t="s">
        <v>140</v>
      </c>
      <c r="G200" s="36" t="s">
        <v>94</v>
      </c>
      <c r="H200" s="36" t="s">
        <v>109</v>
      </c>
      <c r="I200" s="59">
        <v>14000000</v>
      </c>
      <c r="J200" s="59">
        <v>0</v>
      </c>
      <c r="K200" s="33">
        <f t="shared" si="4"/>
        <v>14000000</v>
      </c>
      <c r="L200" s="31" t="s">
        <v>45</v>
      </c>
      <c r="M200" s="31" t="s">
        <v>46</v>
      </c>
      <c r="N200" s="10" t="s">
        <v>47</v>
      </c>
    </row>
    <row r="201" spans="2:14" s="3" customFormat="1" ht="39.75" customHeight="1" x14ac:dyDescent="0.25">
      <c r="B201" s="47"/>
      <c r="C201" s="48" t="s">
        <v>357</v>
      </c>
      <c r="D201" s="31" t="s">
        <v>54</v>
      </c>
      <c r="E201" s="32" t="s">
        <v>42</v>
      </c>
      <c r="F201" s="32" t="s">
        <v>140</v>
      </c>
      <c r="G201" s="36" t="s">
        <v>94</v>
      </c>
      <c r="H201" s="36" t="s">
        <v>109</v>
      </c>
      <c r="I201" s="59">
        <v>7000000</v>
      </c>
      <c r="J201" s="59">
        <v>0</v>
      </c>
      <c r="K201" s="33">
        <f>+I201+J201</f>
        <v>7000000</v>
      </c>
      <c r="L201" s="31" t="s">
        <v>45</v>
      </c>
      <c r="M201" s="31" t="s">
        <v>46</v>
      </c>
      <c r="N201" s="10" t="s">
        <v>47</v>
      </c>
    </row>
    <row r="202" spans="2:14" s="3" customFormat="1" ht="80.25" customHeight="1" x14ac:dyDescent="0.25">
      <c r="B202" s="47">
        <v>86141501</v>
      </c>
      <c r="C202" s="48" t="s">
        <v>399</v>
      </c>
      <c r="D202" s="31" t="s">
        <v>233</v>
      </c>
      <c r="E202" s="32" t="s">
        <v>226</v>
      </c>
      <c r="F202" s="32" t="s">
        <v>140</v>
      </c>
      <c r="G202" s="36" t="s">
        <v>94</v>
      </c>
      <c r="H202" s="36" t="s">
        <v>109</v>
      </c>
      <c r="I202" s="59">
        <v>40000000</v>
      </c>
      <c r="J202" s="33">
        <v>0</v>
      </c>
      <c r="K202" s="33">
        <f>+I202+J202</f>
        <v>40000000</v>
      </c>
      <c r="L202" s="31" t="s">
        <v>45</v>
      </c>
      <c r="M202" s="31" t="s">
        <v>46</v>
      </c>
      <c r="N202" s="10" t="s">
        <v>47</v>
      </c>
    </row>
    <row r="203" spans="2:14" s="3" customFormat="1" ht="83.25" customHeight="1" x14ac:dyDescent="0.25">
      <c r="B203" s="47">
        <v>86101701</v>
      </c>
      <c r="C203" s="48" t="s">
        <v>400</v>
      </c>
      <c r="D203" s="31" t="s">
        <v>233</v>
      </c>
      <c r="E203" s="32" t="s">
        <v>309</v>
      </c>
      <c r="F203" s="32" t="s">
        <v>140</v>
      </c>
      <c r="G203" s="36" t="s">
        <v>94</v>
      </c>
      <c r="H203" s="36" t="s">
        <v>109</v>
      </c>
      <c r="I203" s="59">
        <v>10000000</v>
      </c>
      <c r="J203" s="33">
        <v>0</v>
      </c>
      <c r="K203" s="33">
        <f>+I203+J203</f>
        <v>10000000</v>
      </c>
      <c r="L203" s="31" t="s">
        <v>45</v>
      </c>
      <c r="M203" s="31" t="s">
        <v>46</v>
      </c>
      <c r="N203" s="10" t="s">
        <v>47</v>
      </c>
    </row>
    <row r="204" spans="2:14" s="3" customFormat="1" ht="83.25" customHeight="1" x14ac:dyDescent="0.25">
      <c r="B204" s="47">
        <v>86141501</v>
      </c>
      <c r="C204" s="48" t="s">
        <v>401</v>
      </c>
      <c r="D204" s="31" t="s">
        <v>233</v>
      </c>
      <c r="E204" s="32" t="s">
        <v>309</v>
      </c>
      <c r="F204" s="32" t="s">
        <v>140</v>
      </c>
      <c r="G204" s="36" t="s">
        <v>94</v>
      </c>
      <c r="H204" s="36" t="s">
        <v>109</v>
      </c>
      <c r="I204" s="59">
        <v>10000000</v>
      </c>
      <c r="J204" s="33">
        <v>0</v>
      </c>
      <c r="K204" s="33">
        <f>+I204+J204</f>
        <v>10000000</v>
      </c>
      <c r="L204" s="31" t="s">
        <v>45</v>
      </c>
      <c r="M204" s="31" t="s">
        <v>46</v>
      </c>
      <c r="N204" s="10" t="s">
        <v>47</v>
      </c>
    </row>
    <row r="205" spans="2:14" s="3" customFormat="1" ht="51" customHeight="1" x14ac:dyDescent="0.25">
      <c r="B205" s="47"/>
      <c r="C205" s="48" t="s">
        <v>358</v>
      </c>
      <c r="D205" s="31" t="s">
        <v>174</v>
      </c>
      <c r="E205" s="32" t="s">
        <v>345</v>
      </c>
      <c r="F205" s="32" t="s">
        <v>140</v>
      </c>
      <c r="G205" s="36" t="s">
        <v>94</v>
      </c>
      <c r="H205" s="36" t="s">
        <v>81</v>
      </c>
      <c r="I205" s="59">
        <v>0</v>
      </c>
      <c r="J205" s="59">
        <v>17000000</v>
      </c>
      <c r="K205" s="33">
        <f t="shared" ref="K205:K210" si="5">+I205+J205</f>
        <v>17000000</v>
      </c>
      <c r="L205" s="31"/>
      <c r="M205" s="31"/>
      <c r="N205" s="10"/>
    </row>
    <row r="206" spans="2:14" s="3" customFormat="1" ht="45.75" customHeight="1" x14ac:dyDescent="0.25">
      <c r="B206" s="47"/>
      <c r="C206" s="48" t="s">
        <v>359</v>
      </c>
      <c r="D206" s="31" t="s">
        <v>54</v>
      </c>
      <c r="E206" s="32" t="s">
        <v>309</v>
      </c>
      <c r="F206" s="32" t="s">
        <v>140</v>
      </c>
      <c r="G206" s="36" t="s">
        <v>94</v>
      </c>
      <c r="H206" s="36" t="s">
        <v>81</v>
      </c>
      <c r="I206" s="59">
        <v>0</v>
      </c>
      <c r="J206" s="59">
        <v>7000000</v>
      </c>
      <c r="K206" s="33">
        <f t="shared" si="5"/>
        <v>7000000</v>
      </c>
      <c r="L206" s="31" t="s">
        <v>45</v>
      </c>
      <c r="M206" s="31" t="s">
        <v>46</v>
      </c>
      <c r="N206" s="10" t="s">
        <v>47</v>
      </c>
    </row>
    <row r="207" spans="2:14" s="3" customFormat="1" ht="57.75" customHeight="1" x14ac:dyDescent="0.25">
      <c r="B207" s="47"/>
      <c r="C207" s="48" t="s">
        <v>360</v>
      </c>
      <c r="D207" s="31" t="s">
        <v>54</v>
      </c>
      <c r="E207" s="32" t="s">
        <v>42</v>
      </c>
      <c r="F207" s="32" t="s">
        <v>140</v>
      </c>
      <c r="G207" s="36" t="s">
        <v>94</v>
      </c>
      <c r="H207" s="36" t="s">
        <v>361</v>
      </c>
      <c r="I207" s="59">
        <v>4000000</v>
      </c>
      <c r="J207" s="33">
        <v>6000000</v>
      </c>
      <c r="K207" s="33">
        <f t="shared" si="5"/>
        <v>10000000</v>
      </c>
      <c r="L207" s="31" t="s">
        <v>45</v>
      </c>
      <c r="M207" s="31" t="s">
        <v>46</v>
      </c>
      <c r="N207" s="10" t="s">
        <v>47</v>
      </c>
    </row>
    <row r="208" spans="2:14" s="3" customFormat="1" ht="45.75" customHeight="1" x14ac:dyDescent="0.25">
      <c r="B208" s="47"/>
      <c r="C208" s="48" t="s">
        <v>362</v>
      </c>
      <c r="D208" s="31" t="s">
        <v>54</v>
      </c>
      <c r="E208" s="32" t="s">
        <v>363</v>
      </c>
      <c r="F208" s="32" t="s">
        <v>108</v>
      </c>
      <c r="G208" s="36" t="s">
        <v>234</v>
      </c>
      <c r="H208" s="36" t="s">
        <v>109</v>
      </c>
      <c r="I208" s="59">
        <v>122000000</v>
      </c>
      <c r="J208" s="33"/>
      <c r="K208" s="33">
        <f t="shared" si="5"/>
        <v>122000000</v>
      </c>
      <c r="L208" s="31" t="s">
        <v>45</v>
      </c>
      <c r="M208" s="31" t="s">
        <v>46</v>
      </c>
      <c r="N208" s="10" t="s">
        <v>47</v>
      </c>
    </row>
    <row r="209" spans="2:14" s="3" customFormat="1" ht="49.5" customHeight="1" x14ac:dyDescent="0.25">
      <c r="B209" s="47"/>
      <c r="C209" s="48" t="s">
        <v>364</v>
      </c>
      <c r="D209" s="31" t="s">
        <v>54</v>
      </c>
      <c r="E209" s="32" t="s">
        <v>240</v>
      </c>
      <c r="F209" s="32" t="s">
        <v>108</v>
      </c>
      <c r="G209" s="36" t="s">
        <v>234</v>
      </c>
      <c r="H209" s="36" t="s">
        <v>109</v>
      </c>
      <c r="I209" s="59">
        <v>13990000</v>
      </c>
      <c r="J209" s="33">
        <v>5800000</v>
      </c>
      <c r="K209" s="33">
        <f t="shared" si="5"/>
        <v>19790000</v>
      </c>
      <c r="L209" s="31" t="s">
        <v>45</v>
      </c>
      <c r="M209" s="31" t="s">
        <v>46</v>
      </c>
      <c r="N209" s="10" t="s">
        <v>47</v>
      </c>
    </row>
    <row r="210" spans="2:14" s="3" customFormat="1" ht="64.5" customHeight="1" x14ac:dyDescent="0.25">
      <c r="B210" s="47">
        <v>81112103</v>
      </c>
      <c r="C210" s="48" t="s">
        <v>402</v>
      </c>
      <c r="D210" s="31" t="s">
        <v>233</v>
      </c>
      <c r="E210" s="32" t="s">
        <v>226</v>
      </c>
      <c r="F210" s="32" t="s">
        <v>108</v>
      </c>
      <c r="G210" s="36" t="s">
        <v>94</v>
      </c>
      <c r="H210" s="36" t="s">
        <v>109</v>
      </c>
      <c r="I210" s="59">
        <v>18000000</v>
      </c>
      <c r="J210" s="33">
        <v>0</v>
      </c>
      <c r="K210" s="33">
        <f t="shared" si="5"/>
        <v>18000000</v>
      </c>
      <c r="L210" s="31" t="s">
        <v>45</v>
      </c>
      <c r="M210" s="31" t="s">
        <v>46</v>
      </c>
      <c r="N210" s="10" t="s">
        <v>47</v>
      </c>
    </row>
    <row r="211" spans="2:14" s="3" customFormat="1" ht="47.25" customHeight="1" x14ac:dyDescent="0.25">
      <c r="B211" s="47"/>
      <c r="C211" s="48" t="s">
        <v>365</v>
      </c>
      <c r="D211" s="31" t="s">
        <v>41</v>
      </c>
      <c r="E211" s="32" t="s">
        <v>240</v>
      </c>
      <c r="F211" s="32" t="s">
        <v>366</v>
      </c>
      <c r="G211" s="36" t="s">
        <v>234</v>
      </c>
      <c r="H211" s="36" t="s">
        <v>98</v>
      </c>
      <c r="I211" s="59">
        <v>13000000</v>
      </c>
      <c r="J211" s="33">
        <v>2000000</v>
      </c>
      <c r="K211" s="33">
        <f t="shared" si="4"/>
        <v>15000000</v>
      </c>
      <c r="L211" s="31" t="s">
        <v>45</v>
      </c>
      <c r="M211" s="31" t="s">
        <v>46</v>
      </c>
      <c r="N211" s="10" t="s">
        <v>47</v>
      </c>
    </row>
    <row r="212" spans="2:14" s="3" customFormat="1" ht="84.75" customHeight="1" x14ac:dyDescent="0.25">
      <c r="B212" s="47"/>
      <c r="C212" s="48" t="s">
        <v>367</v>
      </c>
      <c r="D212" s="31" t="s">
        <v>41</v>
      </c>
      <c r="E212" s="32" t="s">
        <v>258</v>
      </c>
      <c r="F212" s="32" t="s">
        <v>368</v>
      </c>
      <c r="G212" s="36" t="s">
        <v>94</v>
      </c>
      <c r="H212" s="36" t="s">
        <v>369</v>
      </c>
      <c r="I212" s="59">
        <v>25000000</v>
      </c>
      <c r="J212" s="33">
        <v>25000000</v>
      </c>
      <c r="K212" s="33">
        <f t="shared" si="4"/>
        <v>50000000</v>
      </c>
      <c r="L212" s="31" t="s">
        <v>45</v>
      </c>
      <c r="M212" s="31" t="s">
        <v>46</v>
      </c>
      <c r="N212" s="10" t="s">
        <v>47</v>
      </c>
    </row>
    <row r="213" spans="2:14" s="3" customFormat="1" ht="69" customHeight="1" x14ac:dyDescent="0.25">
      <c r="B213" s="47"/>
      <c r="C213" s="48" t="s">
        <v>370</v>
      </c>
      <c r="D213" s="31" t="s">
        <v>54</v>
      </c>
      <c r="E213" s="32" t="s">
        <v>42</v>
      </c>
      <c r="F213" s="32" t="s">
        <v>368</v>
      </c>
      <c r="G213" s="36" t="s">
        <v>94</v>
      </c>
      <c r="H213" s="36" t="s">
        <v>369</v>
      </c>
      <c r="I213" s="59">
        <v>17500000</v>
      </c>
      <c r="J213" s="33">
        <v>17500000</v>
      </c>
      <c r="K213" s="33">
        <f t="shared" si="4"/>
        <v>35000000</v>
      </c>
      <c r="L213" s="31" t="s">
        <v>45</v>
      </c>
      <c r="M213" s="31" t="s">
        <v>46</v>
      </c>
      <c r="N213" s="10" t="s">
        <v>47</v>
      </c>
    </row>
    <row r="214" spans="2:14" s="3" customFormat="1" ht="50.25" customHeight="1" x14ac:dyDescent="0.25">
      <c r="B214" s="47"/>
      <c r="C214" s="48" t="s">
        <v>371</v>
      </c>
      <c r="D214" s="31" t="s">
        <v>41</v>
      </c>
      <c r="E214" s="32" t="s">
        <v>258</v>
      </c>
      <c r="F214" s="32" t="s">
        <v>56</v>
      </c>
      <c r="G214" s="36" t="s">
        <v>94</v>
      </c>
      <c r="H214" s="36" t="s">
        <v>109</v>
      </c>
      <c r="I214" s="59">
        <v>3000000</v>
      </c>
      <c r="J214" s="59">
        <v>0</v>
      </c>
      <c r="K214" s="33">
        <f t="shared" si="4"/>
        <v>3000000</v>
      </c>
      <c r="L214" s="31" t="s">
        <v>45</v>
      </c>
      <c r="M214" s="31" t="s">
        <v>46</v>
      </c>
      <c r="N214" s="10" t="s">
        <v>47</v>
      </c>
    </row>
    <row r="215" spans="2:14" s="3" customFormat="1" ht="63.75" customHeight="1" x14ac:dyDescent="0.25">
      <c r="B215" s="47">
        <v>93141506</v>
      </c>
      <c r="C215" s="48" t="s">
        <v>403</v>
      </c>
      <c r="D215" s="31" t="s">
        <v>233</v>
      </c>
      <c r="E215" s="32" t="s">
        <v>345</v>
      </c>
      <c r="F215" s="32" t="s">
        <v>56</v>
      </c>
      <c r="G215" s="36" t="s">
        <v>94</v>
      </c>
      <c r="H215" s="36" t="s">
        <v>34</v>
      </c>
      <c r="I215" s="80">
        <v>8000000</v>
      </c>
      <c r="J215" s="59">
        <v>0</v>
      </c>
      <c r="K215" s="33">
        <f>+I215+J215</f>
        <v>8000000</v>
      </c>
      <c r="L215" s="31" t="s">
        <v>45</v>
      </c>
      <c r="M215" s="31" t="s">
        <v>46</v>
      </c>
      <c r="N215" s="10" t="s">
        <v>47</v>
      </c>
    </row>
    <row r="216" spans="2:14" s="3" customFormat="1" ht="57" customHeight="1" x14ac:dyDescent="0.25">
      <c r="B216" s="47">
        <v>93141506</v>
      </c>
      <c r="C216" s="48" t="s">
        <v>404</v>
      </c>
      <c r="D216" s="31" t="s">
        <v>233</v>
      </c>
      <c r="E216" s="32" t="s">
        <v>345</v>
      </c>
      <c r="F216" s="32" t="s">
        <v>56</v>
      </c>
      <c r="G216" s="36" t="s">
        <v>94</v>
      </c>
      <c r="H216" s="36" t="s">
        <v>109</v>
      </c>
      <c r="I216" s="80">
        <v>11200000</v>
      </c>
      <c r="J216" s="33">
        <v>0</v>
      </c>
      <c r="K216" s="33">
        <f>+I216+J216</f>
        <v>11200000</v>
      </c>
      <c r="L216" s="31" t="s">
        <v>45</v>
      </c>
      <c r="M216" s="31" t="s">
        <v>46</v>
      </c>
      <c r="N216" s="10" t="s">
        <v>47</v>
      </c>
    </row>
    <row r="217" spans="2:14" s="3" customFormat="1" ht="35.25" customHeight="1" x14ac:dyDescent="0.25">
      <c r="B217" s="47">
        <v>93141506</v>
      </c>
      <c r="C217" s="49" t="s">
        <v>372</v>
      </c>
      <c r="D217" s="31" t="s">
        <v>41</v>
      </c>
      <c r="E217" s="32" t="s">
        <v>373</v>
      </c>
      <c r="F217" s="32" t="s">
        <v>56</v>
      </c>
      <c r="G217" s="36" t="s">
        <v>94</v>
      </c>
      <c r="H217" s="36" t="s">
        <v>109</v>
      </c>
      <c r="I217" s="80">
        <v>11000000</v>
      </c>
      <c r="J217" s="33">
        <v>0</v>
      </c>
      <c r="K217" s="33">
        <f t="shared" si="4"/>
        <v>11000000</v>
      </c>
      <c r="L217" s="31" t="s">
        <v>45</v>
      </c>
      <c r="M217" s="31" t="s">
        <v>46</v>
      </c>
      <c r="N217" s="10" t="s">
        <v>47</v>
      </c>
    </row>
    <row r="218" spans="2:14" s="3" customFormat="1" ht="57" customHeight="1" x14ac:dyDescent="0.25">
      <c r="B218" s="47"/>
      <c r="C218" s="35" t="s">
        <v>374</v>
      </c>
      <c r="D218" s="31" t="s">
        <v>41</v>
      </c>
      <c r="E218" s="32" t="s">
        <v>258</v>
      </c>
      <c r="F218" s="32" t="s">
        <v>153</v>
      </c>
      <c r="G218" s="36" t="s">
        <v>94</v>
      </c>
      <c r="H218" s="36" t="s">
        <v>109</v>
      </c>
      <c r="I218" s="33">
        <v>8000000</v>
      </c>
      <c r="J218" s="59">
        <v>0</v>
      </c>
      <c r="K218" s="33">
        <f t="shared" si="4"/>
        <v>8000000</v>
      </c>
      <c r="L218" s="31" t="s">
        <v>45</v>
      </c>
      <c r="M218" s="31" t="s">
        <v>46</v>
      </c>
      <c r="N218" s="10" t="s">
        <v>47</v>
      </c>
    </row>
    <row r="219" spans="2:14" s="3" customFormat="1" ht="57" customHeight="1" x14ac:dyDescent="0.25">
      <c r="B219" s="47"/>
      <c r="C219" s="48" t="s">
        <v>375</v>
      </c>
      <c r="D219" s="31" t="s">
        <v>41</v>
      </c>
      <c r="E219" s="32" t="s">
        <v>345</v>
      </c>
      <c r="F219" s="32" t="s">
        <v>153</v>
      </c>
      <c r="G219" s="36" t="s">
        <v>94</v>
      </c>
      <c r="H219" s="36" t="s">
        <v>109</v>
      </c>
      <c r="I219" s="33">
        <v>8000000</v>
      </c>
      <c r="J219" s="59">
        <v>0</v>
      </c>
      <c r="K219" s="33">
        <f t="shared" si="4"/>
        <v>8000000</v>
      </c>
      <c r="L219" s="31" t="s">
        <v>45</v>
      </c>
      <c r="M219" s="31" t="s">
        <v>46</v>
      </c>
      <c r="N219" s="10" t="s">
        <v>47</v>
      </c>
    </row>
    <row r="220" spans="2:14" s="3" customFormat="1" ht="78" customHeight="1" x14ac:dyDescent="0.25">
      <c r="B220" s="47"/>
      <c r="C220" s="48" t="s">
        <v>376</v>
      </c>
      <c r="D220" s="31" t="s">
        <v>41</v>
      </c>
      <c r="E220" s="32" t="s">
        <v>258</v>
      </c>
      <c r="F220" s="32" t="s">
        <v>153</v>
      </c>
      <c r="G220" s="36" t="s">
        <v>94</v>
      </c>
      <c r="H220" s="36" t="s">
        <v>109</v>
      </c>
      <c r="I220" s="33">
        <v>0</v>
      </c>
      <c r="J220" s="33">
        <v>15000000</v>
      </c>
      <c r="K220" s="33">
        <f t="shared" si="4"/>
        <v>15000000</v>
      </c>
      <c r="L220" s="31" t="s">
        <v>45</v>
      </c>
      <c r="M220" s="31" t="s">
        <v>46</v>
      </c>
      <c r="N220" s="10" t="s">
        <v>47</v>
      </c>
    </row>
    <row r="221" spans="2:14" s="3" customFormat="1" ht="65.25" customHeight="1" x14ac:dyDescent="0.25">
      <c r="B221" s="9">
        <v>86101710</v>
      </c>
      <c r="C221" s="48" t="s">
        <v>405</v>
      </c>
      <c r="D221" s="31" t="s">
        <v>218</v>
      </c>
      <c r="E221" s="32" t="s">
        <v>78</v>
      </c>
      <c r="F221" s="32" t="s">
        <v>153</v>
      </c>
      <c r="G221" s="36" t="s">
        <v>94</v>
      </c>
      <c r="H221" s="36" t="s">
        <v>109</v>
      </c>
      <c r="I221" s="59">
        <v>12000000</v>
      </c>
      <c r="J221" s="33">
        <v>0</v>
      </c>
      <c r="K221" s="33">
        <f>+I221+J221</f>
        <v>12000000</v>
      </c>
      <c r="L221" s="31" t="s">
        <v>45</v>
      </c>
      <c r="M221" s="31" t="s">
        <v>46</v>
      </c>
      <c r="N221" s="10" t="s">
        <v>47</v>
      </c>
    </row>
    <row r="222" spans="2:14" s="3" customFormat="1" ht="82.5" customHeight="1" x14ac:dyDescent="0.25">
      <c r="B222" s="9">
        <v>86111701</v>
      </c>
      <c r="C222" s="48" t="s">
        <v>406</v>
      </c>
      <c r="D222" s="31" t="s">
        <v>233</v>
      </c>
      <c r="E222" s="32" t="s">
        <v>55</v>
      </c>
      <c r="F222" s="32" t="s">
        <v>153</v>
      </c>
      <c r="G222" s="36" t="s">
        <v>94</v>
      </c>
      <c r="H222" s="36" t="s">
        <v>109</v>
      </c>
      <c r="I222" s="59">
        <v>13200000</v>
      </c>
      <c r="J222" s="33">
        <v>0</v>
      </c>
      <c r="K222" s="33">
        <f>+I222+J222</f>
        <v>13200000</v>
      </c>
      <c r="L222" s="31" t="s">
        <v>45</v>
      </c>
      <c r="M222" s="31" t="s">
        <v>46</v>
      </c>
      <c r="N222" s="10" t="s">
        <v>47</v>
      </c>
    </row>
    <row r="223" spans="2:14" s="3" customFormat="1" ht="79.5" customHeight="1" x14ac:dyDescent="0.25">
      <c r="B223" s="9">
        <v>86111701</v>
      </c>
      <c r="C223" s="48" t="s">
        <v>407</v>
      </c>
      <c r="D223" s="31" t="s">
        <v>233</v>
      </c>
      <c r="E223" s="32" t="s">
        <v>55</v>
      </c>
      <c r="F223" s="32" t="s">
        <v>153</v>
      </c>
      <c r="G223" s="36" t="s">
        <v>94</v>
      </c>
      <c r="H223" s="36" t="s">
        <v>109</v>
      </c>
      <c r="I223" s="59">
        <v>13900000</v>
      </c>
      <c r="J223" s="33">
        <v>0</v>
      </c>
      <c r="K223" s="33">
        <f>+I223+J223</f>
        <v>13900000</v>
      </c>
      <c r="L223" s="31" t="s">
        <v>45</v>
      </c>
      <c r="M223" s="31" t="s">
        <v>46</v>
      </c>
      <c r="N223" s="10" t="s">
        <v>47</v>
      </c>
    </row>
    <row r="224" spans="2:14" s="3" customFormat="1" ht="65.25" customHeight="1" x14ac:dyDescent="0.25">
      <c r="B224" s="9">
        <v>86111701</v>
      </c>
      <c r="C224" s="48" t="s">
        <v>377</v>
      </c>
      <c r="D224" s="31" t="s">
        <v>41</v>
      </c>
      <c r="E224" s="32" t="s">
        <v>55</v>
      </c>
      <c r="F224" s="32" t="s">
        <v>153</v>
      </c>
      <c r="G224" s="36" t="s">
        <v>94</v>
      </c>
      <c r="H224" s="36" t="s">
        <v>109</v>
      </c>
      <c r="I224" s="59">
        <v>14900000</v>
      </c>
      <c r="J224" s="33">
        <v>0</v>
      </c>
      <c r="K224" s="33">
        <f t="shared" ref="K224" si="6">+I224+J224</f>
        <v>14900000</v>
      </c>
      <c r="L224" s="31" t="s">
        <v>45</v>
      </c>
      <c r="M224" s="31" t="s">
        <v>46</v>
      </c>
      <c r="N224" s="10" t="s">
        <v>47</v>
      </c>
    </row>
    <row r="225" spans="2:14" s="3" customFormat="1" ht="99.75" customHeight="1" x14ac:dyDescent="0.25">
      <c r="B225" s="47"/>
      <c r="C225" s="48" t="s">
        <v>378</v>
      </c>
      <c r="D225" s="31" t="s">
        <v>41</v>
      </c>
      <c r="E225" s="32" t="s">
        <v>258</v>
      </c>
      <c r="F225" s="32" t="s">
        <v>379</v>
      </c>
      <c r="G225" s="36" t="s">
        <v>94</v>
      </c>
      <c r="H225" s="36" t="s">
        <v>109</v>
      </c>
      <c r="I225" s="59">
        <v>17000000</v>
      </c>
      <c r="J225" s="33">
        <v>11000000</v>
      </c>
      <c r="K225" s="33">
        <f t="shared" si="4"/>
        <v>28000000</v>
      </c>
      <c r="L225" s="31" t="s">
        <v>45</v>
      </c>
      <c r="M225" s="31" t="s">
        <v>46</v>
      </c>
      <c r="N225" s="10" t="s">
        <v>47</v>
      </c>
    </row>
    <row r="226" spans="2:14" s="3" customFormat="1" ht="60.75" customHeight="1" x14ac:dyDescent="0.25">
      <c r="B226" s="47"/>
      <c r="C226" s="48" t="s">
        <v>380</v>
      </c>
      <c r="D226" s="31" t="s">
        <v>41</v>
      </c>
      <c r="E226" s="32" t="s">
        <v>381</v>
      </c>
      <c r="F226" s="32" t="s">
        <v>379</v>
      </c>
      <c r="G226" s="36" t="s">
        <v>234</v>
      </c>
      <c r="H226" s="36" t="s">
        <v>109</v>
      </c>
      <c r="I226" s="59">
        <v>20000000</v>
      </c>
      <c r="J226" s="33">
        <v>0</v>
      </c>
      <c r="K226" s="33">
        <f t="shared" si="4"/>
        <v>20000000</v>
      </c>
      <c r="L226" s="31" t="s">
        <v>45</v>
      </c>
      <c r="M226" s="31" t="s">
        <v>46</v>
      </c>
      <c r="N226" s="10" t="s">
        <v>47</v>
      </c>
    </row>
    <row r="227" spans="2:14" s="3" customFormat="1" ht="39" customHeight="1" x14ac:dyDescent="0.25">
      <c r="B227" s="47"/>
      <c r="C227" s="48" t="s">
        <v>382</v>
      </c>
      <c r="D227" s="31" t="s">
        <v>41</v>
      </c>
      <c r="E227" s="32" t="s">
        <v>240</v>
      </c>
      <c r="F227" s="32" t="s">
        <v>379</v>
      </c>
      <c r="G227" s="36" t="s">
        <v>94</v>
      </c>
      <c r="H227" s="36" t="s">
        <v>109</v>
      </c>
      <c r="I227" s="59">
        <v>25000000</v>
      </c>
      <c r="J227" s="33">
        <v>0</v>
      </c>
      <c r="K227" s="33">
        <f t="shared" si="4"/>
        <v>25000000</v>
      </c>
      <c r="L227" s="31" t="s">
        <v>45</v>
      </c>
      <c r="M227" s="31" t="s">
        <v>46</v>
      </c>
      <c r="N227" s="10" t="s">
        <v>47</v>
      </c>
    </row>
    <row r="228" spans="2:14" s="3" customFormat="1" ht="64.5" customHeight="1" x14ac:dyDescent="0.25">
      <c r="B228" s="47"/>
      <c r="C228" s="48" t="s">
        <v>383</v>
      </c>
      <c r="D228" s="31" t="s">
        <v>41</v>
      </c>
      <c r="E228" s="32" t="s">
        <v>42</v>
      </c>
      <c r="F228" s="32" t="s">
        <v>379</v>
      </c>
      <c r="G228" s="36" t="s">
        <v>94</v>
      </c>
      <c r="H228" s="36" t="s">
        <v>109</v>
      </c>
      <c r="I228" s="59">
        <v>0</v>
      </c>
      <c r="J228" s="33">
        <v>21000000</v>
      </c>
      <c r="K228" s="33">
        <f t="shared" si="4"/>
        <v>21000000</v>
      </c>
      <c r="L228" s="31" t="s">
        <v>45</v>
      </c>
      <c r="M228" s="31" t="s">
        <v>46</v>
      </c>
      <c r="N228" s="10" t="s">
        <v>47</v>
      </c>
    </row>
    <row r="229" spans="2:14" s="3" customFormat="1" ht="55.5" customHeight="1" x14ac:dyDescent="0.25">
      <c r="B229" s="47"/>
      <c r="C229" s="48" t="s">
        <v>384</v>
      </c>
      <c r="D229" s="31" t="s">
        <v>41</v>
      </c>
      <c r="E229" s="32" t="s">
        <v>345</v>
      </c>
      <c r="F229" s="32" t="s">
        <v>379</v>
      </c>
      <c r="G229" s="36" t="s">
        <v>94</v>
      </c>
      <c r="H229" s="36" t="s">
        <v>109</v>
      </c>
      <c r="I229" s="59">
        <v>0</v>
      </c>
      <c r="J229" s="33">
        <v>6000000</v>
      </c>
      <c r="K229" s="33">
        <f t="shared" si="4"/>
        <v>6000000</v>
      </c>
      <c r="L229" s="31" t="s">
        <v>45</v>
      </c>
      <c r="M229" s="31" t="s">
        <v>46</v>
      </c>
      <c r="N229" s="10" t="s">
        <v>47</v>
      </c>
    </row>
    <row r="230" spans="2:14" s="3" customFormat="1" ht="73.5" customHeight="1" x14ac:dyDescent="0.25">
      <c r="B230" s="9">
        <v>82101802</v>
      </c>
      <c r="C230" s="48" t="s">
        <v>385</v>
      </c>
      <c r="D230" s="31" t="s">
        <v>233</v>
      </c>
      <c r="E230" s="32" t="s">
        <v>42</v>
      </c>
      <c r="F230" s="32" t="s">
        <v>379</v>
      </c>
      <c r="G230" s="36" t="s">
        <v>94</v>
      </c>
      <c r="H230" s="36" t="s">
        <v>109</v>
      </c>
      <c r="I230" s="59">
        <v>6600000</v>
      </c>
      <c r="J230" s="33">
        <v>0</v>
      </c>
      <c r="K230" s="33">
        <f>+I230+J230</f>
        <v>6600000</v>
      </c>
      <c r="L230" s="31" t="s">
        <v>45</v>
      </c>
      <c r="M230" s="31" t="s">
        <v>46</v>
      </c>
      <c r="N230" s="10" t="s">
        <v>47</v>
      </c>
    </row>
    <row r="231" spans="2:14" s="3" customFormat="1" ht="62.25" customHeight="1" x14ac:dyDescent="0.25">
      <c r="B231" s="47"/>
      <c r="C231" s="48" t="s">
        <v>386</v>
      </c>
      <c r="D231" s="31" t="s">
        <v>54</v>
      </c>
      <c r="E231" s="32" t="s">
        <v>240</v>
      </c>
      <c r="F231" s="32" t="s">
        <v>379</v>
      </c>
      <c r="G231" s="36" t="s">
        <v>94</v>
      </c>
      <c r="H231" s="36" t="s">
        <v>109</v>
      </c>
      <c r="I231" s="59">
        <v>0</v>
      </c>
      <c r="J231" s="33">
        <v>6000000</v>
      </c>
      <c r="K231" s="33">
        <f t="shared" si="4"/>
        <v>6000000</v>
      </c>
      <c r="L231" s="31" t="s">
        <v>45</v>
      </c>
      <c r="M231" s="31" t="s">
        <v>46</v>
      </c>
      <c r="N231" s="10" t="s">
        <v>47</v>
      </c>
    </row>
    <row r="232" spans="2:14" s="3" customFormat="1" ht="62.25" customHeight="1" x14ac:dyDescent="0.3">
      <c r="B232" s="47"/>
      <c r="C232" s="81" t="s">
        <v>408</v>
      </c>
      <c r="D232" s="31" t="s">
        <v>136</v>
      </c>
      <c r="E232" s="32">
        <v>6</v>
      </c>
      <c r="F232" s="32" t="s">
        <v>387</v>
      </c>
      <c r="G232" s="36" t="s">
        <v>94</v>
      </c>
      <c r="H232" s="36" t="s">
        <v>109</v>
      </c>
      <c r="I232" s="59">
        <v>3600000</v>
      </c>
      <c r="J232" s="33"/>
      <c r="K232" s="33">
        <f t="shared" si="4"/>
        <v>3600000</v>
      </c>
      <c r="L232" s="31"/>
      <c r="M232" s="31"/>
      <c r="N232" s="10"/>
    </row>
    <row r="233" spans="2:14" s="3" customFormat="1" ht="35.25" customHeight="1" x14ac:dyDescent="0.25">
      <c r="B233" s="47"/>
      <c r="C233" s="48" t="s">
        <v>388</v>
      </c>
      <c r="D233" s="31" t="s">
        <v>54</v>
      </c>
      <c r="E233" s="32" t="s">
        <v>42</v>
      </c>
      <c r="F233" s="32" t="s">
        <v>389</v>
      </c>
      <c r="G233" s="36" t="s">
        <v>94</v>
      </c>
      <c r="H233" s="36" t="s">
        <v>35</v>
      </c>
      <c r="I233" s="59">
        <v>0</v>
      </c>
      <c r="J233" s="33">
        <v>13900000</v>
      </c>
      <c r="K233" s="33">
        <f t="shared" si="4"/>
        <v>13900000</v>
      </c>
      <c r="L233" s="31" t="s">
        <v>45</v>
      </c>
      <c r="M233" s="31" t="s">
        <v>46</v>
      </c>
      <c r="N233" s="10" t="s">
        <v>47</v>
      </c>
    </row>
    <row r="234" spans="2:14" s="3" customFormat="1" ht="39.75" customHeight="1" x14ac:dyDescent="0.25">
      <c r="B234" s="47"/>
      <c r="C234" s="48" t="s">
        <v>390</v>
      </c>
      <c r="D234" s="31" t="s">
        <v>54</v>
      </c>
      <c r="E234" s="32" t="s">
        <v>345</v>
      </c>
      <c r="F234" s="32" t="s">
        <v>391</v>
      </c>
      <c r="G234" s="36" t="s">
        <v>94</v>
      </c>
      <c r="H234" s="36" t="s">
        <v>35</v>
      </c>
      <c r="I234" s="59">
        <v>0</v>
      </c>
      <c r="J234" s="33">
        <v>20000000</v>
      </c>
      <c r="K234" s="33">
        <f>+I234+J234</f>
        <v>20000000</v>
      </c>
      <c r="L234" s="31" t="s">
        <v>45</v>
      </c>
      <c r="M234" s="31" t="s">
        <v>46</v>
      </c>
      <c r="N234" s="10" t="s">
        <v>47</v>
      </c>
    </row>
    <row r="235" spans="2:14" s="3" customFormat="1" ht="77.25" customHeight="1" x14ac:dyDescent="0.25">
      <c r="B235" s="47"/>
      <c r="C235" s="30" t="s">
        <v>413</v>
      </c>
      <c r="D235" s="50" t="s">
        <v>197</v>
      </c>
      <c r="E235" s="51" t="s">
        <v>157</v>
      </c>
      <c r="F235" s="36" t="s">
        <v>392</v>
      </c>
      <c r="G235" s="36" t="s">
        <v>393</v>
      </c>
      <c r="H235" s="36" t="s">
        <v>109</v>
      </c>
      <c r="I235" s="59">
        <f>2100000000-I236</f>
        <v>1970835000</v>
      </c>
      <c r="J235" s="33"/>
      <c r="K235" s="33">
        <f>+I235+J235</f>
        <v>1970835000</v>
      </c>
      <c r="L235" s="31" t="s">
        <v>45</v>
      </c>
      <c r="M235" s="31" t="s">
        <v>46</v>
      </c>
      <c r="N235" s="10" t="s">
        <v>47</v>
      </c>
    </row>
    <row r="236" spans="2:14" s="3" customFormat="1" ht="108" customHeight="1" x14ac:dyDescent="0.25">
      <c r="B236" s="47"/>
      <c r="C236" s="30" t="s">
        <v>412</v>
      </c>
      <c r="D236" s="50" t="s">
        <v>54</v>
      </c>
      <c r="E236" s="51" t="s">
        <v>410</v>
      </c>
      <c r="F236" s="36" t="s">
        <v>392</v>
      </c>
      <c r="G236" s="36" t="s">
        <v>411</v>
      </c>
      <c r="H236" s="36" t="s">
        <v>34</v>
      </c>
      <c r="I236" s="59">
        <v>129165000</v>
      </c>
      <c r="J236" s="33"/>
      <c r="K236" s="33">
        <f>+I236+J236</f>
        <v>129165000</v>
      </c>
      <c r="L236" s="31" t="s">
        <v>45</v>
      </c>
      <c r="M236" s="31" t="s">
        <v>46</v>
      </c>
      <c r="N236" s="10" t="s">
        <v>47</v>
      </c>
    </row>
    <row r="237" spans="2:14" s="3" customFormat="1" ht="96" customHeight="1" x14ac:dyDescent="0.25">
      <c r="B237" s="47"/>
      <c r="C237" s="35" t="s">
        <v>409</v>
      </c>
      <c r="D237" s="50" t="s">
        <v>250</v>
      </c>
      <c r="E237" s="50" t="s">
        <v>331</v>
      </c>
      <c r="F237" s="36" t="s">
        <v>392</v>
      </c>
      <c r="G237" s="36" t="s">
        <v>236</v>
      </c>
      <c r="H237" s="36" t="s">
        <v>109</v>
      </c>
      <c r="I237" s="59">
        <v>7143999</v>
      </c>
      <c r="J237" s="33">
        <v>0</v>
      </c>
      <c r="K237" s="33">
        <f t="shared" ref="K237" si="7">+I237+J237</f>
        <v>7143999</v>
      </c>
      <c r="L237" s="31" t="s">
        <v>45</v>
      </c>
      <c r="M237" s="31" t="s">
        <v>46</v>
      </c>
      <c r="N237" s="10" t="s">
        <v>47</v>
      </c>
    </row>
    <row r="238" spans="2:14" ht="60" customHeight="1" x14ac:dyDescent="0.25">
      <c r="B238" s="1"/>
    </row>
    <row r="239" spans="2:14" ht="60" customHeight="1" x14ac:dyDescent="0.25">
      <c r="B239" s="1"/>
      <c r="D239" s="1"/>
      <c r="E239" s="1"/>
      <c r="G239" s="1"/>
      <c r="H239" s="52"/>
      <c r="L239" s="1"/>
    </row>
    <row r="240" spans="2:14" ht="60" customHeight="1" x14ac:dyDescent="0.25">
      <c r="B240" s="1"/>
      <c r="D240" s="1"/>
      <c r="E240" s="1"/>
      <c r="G240" s="1"/>
      <c r="H240" s="52"/>
      <c r="L240" s="1"/>
    </row>
    <row r="241" spans="2:12" ht="60" customHeight="1" x14ac:dyDescent="0.25">
      <c r="B241" s="1"/>
      <c r="D241" s="1"/>
      <c r="E241" s="1"/>
      <c r="G241" s="1"/>
      <c r="H241" s="52"/>
      <c r="L241" s="1"/>
    </row>
    <row r="242" spans="2:12" ht="60" customHeight="1" x14ac:dyDescent="0.25">
      <c r="B242" s="1"/>
      <c r="D242" s="1"/>
      <c r="E242" s="1"/>
      <c r="G242" s="1"/>
      <c r="H242" s="52"/>
      <c r="L242" s="1"/>
    </row>
    <row r="243" spans="2:12" ht="60" customHeight="1" x14ac:dyDescent="0.25">
      <c r="B243" s="1"/>
      <c r="D243" s="1"/>
      <c r="E243" s="1"/>
      <c r="G243" s="1"/>
      <c r="H243" s="52"/>
      <c r="L243" s="1"/>
    </row>
    <row r="244" spans="2:12" ht="60" customHeight="1" x14ac:dyDescent="0.25">
      <c r="B244" s="1"/>
      <c r="D244" s="1"/>
      <c r="E244" s="1"/>
      <c r="G244" s="1"/>
      <c r="H244" s="52"/>
      <c r="L244" s="1"/>
    </row>
    <row r="245" spans="2:12" ht="39.75" customHeight="1" x14ac:dyDescent="0.25">
      <c r="B245" s="1"/>
      <c r="D245" s="1"/>
      <c r="E245" s="1"/>
      <c r="G245" s="1"/>
      <c r="H245" s="52"/>
      <c r="L245" s="1"/>
    </row>
    <row r="246" spans="2:12" ht="50.1" customHeight="1" x14ac:dyDescent="0.25">
      <c r="B246" s="1"/>
      <c r="D246" s="1"/>
      <c r="E246" s="1"/>
      <c r="G246" s="1"/>
      <c r="H246" s="52"/>
      <c r="L246" s="1"/>
    </row>
    <row r="247" spans="2:12" ht="50.1" customHeight="1" x14ac:dyDescent="0.25">
      <c r="B247" s="1"/>
      <c r="D247" s="1"/>
      <c r="E247" s="1"/>
      <c r="G247" s="1"/>
      <c r="H247" s="52"/>
      <c r="L247" s="1"/>
    </row>
    <row r="248" spans="2:12" ht="96.75" customHeight="1" x14ac:dyDescent="0.25">
      <c r="B248" s="1"/>
      <c r="D248" s="1"/>
      <c r="E248" s="1"/>
      <c r="G248" s="1"/>
      <c r="H248" s="52"/>
      <c r="L248" s="1"/>
    </row>
    <row r="249" spans="2:12" ht="99" customHeight="1" x14ac:dyDescent="0.25">
      <c r="B249" s="1"/>
      <c r="D249" s="1"/>
      <c r="E249" s="1"/>
      <c r="G249" s="1"/>
      <c r="H249" s="52"/>
      <c r="L249" s="1"/>
    </row>
    <row r="250" spans="2:12" ht="104.25" customHeight="1" x14ac:dyDescent="0.25">
      <c r="B250" s="1"/>
      <c r="D250" s="1"/>
      <c r="E250" s="1"/>
      <c r="G250" s="1"/>
      <c r="H250" s="52"/>
      <c r="L250" s="1"/>
    </row>
    <row r="251" spans="2:12" ht="62.25" customHeight="1" x14ac:dyDescent="0.25">
      <c r="B251" s="1"/>
      <c r="D251" s="1"/>
      <c r="E251" s="1"/>
      <c r="G251" s="1"/>
      <c r="H251" s="52"/>
      <c r="L251" s="1"/>
    </row>
    <row r="252" spans="2:12" ht="50.1" customHeight="1" x14ac:dyDescent="0.25">
      <c r="B252" s="1"/>
      <c r="D252" s="1"/>
      <c r="E252" s="1"/>
      <c r="G252" s="1"/>
      <c r="H252" s="52"/>
      <c r="L252" s="1"/>
    </row>
    <row r="253" spans="2:12" ht="50.1" customHeight="1" x14ac:dyDescent="0.25">
      <c r="B253" s="1"/>
      <c r="D253" s="1"/>
      <c r="E253" s="1"/>
      <c r="G253" s="1"/>
      <c r="H253" s="52"/>
      <c r="L253" s="1"/>
    </row>
    <row r="254" spans="2:12" ht="50.1" customHeight="1" x14ac:dyDescent="0.25">
      <c r="B254" s="1"/>
      <c r="D254" s="1"/>
      <c r="E254" s="1"/>
      <c r="G254" s="1"/>
      <c r="H254" s="52"/>
      <c r="L254" s="1"/>
    </row>
    <row r="255" spans="2:12" ht="50.1" customHeight="1" x14ac:dyDescent="0.25">
      <c r="B255" s="1"/>
      <c r="D255" s="1"/>
      <c r="E255" s="1"/>
      <c r="G255" s="1"/>
      <c r="H255" s="52"/>
      <c r="L255" s="1"/>
    </row>
    <row r="256" spans="2:12" ht="50.1" customHeight="1" x14ac:dyDescent="0.25">
      <c r="B256" s="1"/>
      <c r="D256" s="1"/>
      <c r="E256" s="1"/>
      <c r="G256" s="1"/>
      <c r="H256" s="52"/>
      <c r="L256" s="1"/>
    </row>
    <row r="257" spans="2:12" ht="50.1" customHeight="1" x14ac:dyDescent="0.25">
      <c r="B257" s="1"/>
      <c r="D257" s="1"/>
      <c r="E257" s="1"/>
      <c r="G257" s="1"/>
      <c r="H257" s="52"/>
      <c r="L257" s="1"/>
    </row>
    <row r="258" spans="2:12" ht="50.1" customHeight="1" x14ac:dyDescent="0.25">
      <c r="B258" s="1"/>
      <c r="D258" s="1"/>
      <c r="E258" s="1"/>
      <c r="G258" s="1"/>
      <c r="H258" s="52"/>
      <c r="L258" s="1"/>
    </row>
    <row r="259" spans="2:12" ht="50.1" customHeight="1" x14ac:dyDescent="0.25">
      <c r="B259" s="1"/>
      <c r="D259" s="1"/>
      <c r="E259" s="1"/>
      <c r="G259" s="1"/>
      <c r="H259" s="52"/>
      <c r="L259" s="1"/>
    </row>
    <row r="260" spans="2:12" ht="50.1" customHeight="1" x14ac:dyDescent="0.25">
      <c r="B260" s="1"/>
      <c r="D260" s="1"/>
      <c r="E260" s="1"/>
      <c r="G260" s="1"/>
      <c r="H260" s="52"/>
      <c r="L260" s="1"/>
    </row>
    <row r="261" spans="2:12" ht="50.1" customHeight="1" x14ac:dyDescent="0.25">
      <c r="B261" s="1"/>
      <c r="D261" s="1"/>
      <c r="E261" s="1"/>
      <c r="G261" s="1"/>
      <c r="H261" s="52"/>
      <c r="L261" s="1"/>
    </row>
    <row r="262" spans="2:12" ht="50.1" customHeight="1" x14ac:dyDescent="0.25">
      <c r="B262" s="1"/>
      <c r="D262" s="1"/>
      <c r="E262" s="1"/>
      <c r="G262" s="1"/>
      <c r="H262" s="52"/>
      <c r="L262" s="1"/>
    </row>
    <row r="263" spans="2:12" ht="50.1" customHeight="1" x14ac:dyDescent="0.25">
      <c r="B263" s="1"/>
      <c r="D263" s="1"/>
      <c r="E263" s="1"/>
      <c r="G263" s="1"/>
      <c r="H263" s="52"/>
      <c r="L263" s="1"/>
    </row>
    <row r="264" spans="2:12" ht="50.1" customHeight="1" x14ac:dyDescent="0.25">
      <c r="B264" s="1"/>
      <c r="D264" s="1"/>
      <c r="E264" s="1"/>
      <c r="G264" s="1"/>
      <c r="H264" s="52"/>
      <c r="L264" s="1"/>
    </row>
    <row r="265" spans="2:12" ht="50.1" customHeight="1" x14ac:dyDescent="0.25">
      <c r="B265" s="1"/>
      <c r="D265" s="1"/>
      <c r="E265" s="1"/>
      <c r="G265" s="1"/>
      <c r="H265" s="52"/>
      <c r="L265" s="1"/>
    </row>
    <row r="266" spans="2:12" ht="50.1" customHeight="1" x14ac:dyDescent="0.25">
      <c r="B266" s="1"/>
      <c r="D266" s="1"/>
      <c r="E266" s="1"/>
      <c r="G266" s="1"/>
      <c r="H266" s="52"/>
      <c r="L266" s="1"/>
    </row>
    <row r="267" spans="2:12" ht="50.1" customHeight="1" x14ac:dyDescent="0.25">
      <c r="B267" s="1"/>
      <c r="D267" s="1"/>
      <c r="E267" s="1"/>
      <c r="G267" s="1"/>
      <c r="H267" s="52"/>
      <c r="L267" s="1"/>
    </row>
    <row r="268" spans="2:12" ht="50.1" customHeight="1" x14ac:dyDescent="0.25">
      <c r="B268" s="1"/>
      <c r="D268" s="1"/>
      <c r="E268" s="1"/>
      <c r="G268" s="1"/>
      <c r="H268" s="52"/>
      <c r="L268" s="1"/>
    </row>
    <row r="269" spans="2:12" ht="50.1" customHeight="1" x14ac:dyDescent="0.25">
      <c r="B269" s="1"/>
      <c r="D269" s="1"/>
      <c r="E269" s="1"/>
      <c r="G269" s="1"/>
      <c r="H269" s="52"/>
      <c r="L269" s="1"/>
    </row>
    <row r="270" spans="2:12" ht="50.1" customHeight="1" x14ac:dyDescent="0.25">
      <c r="B270" s="1"/>
      <c r="D270" s="1"/>
      <c r="E270" s="1"/>
      <c r="G270" s="1"/>
      <c r="H270" s="52"/>
      <c r="L270" s="1"/>
    </row>
    <row r="271" spans="2:12" ht="50.1" customHeight="1" x14ac:dyDescent="0.25">
      <c r="B271" s="1"/>
      <c r="D271" s="1"/>
      <c r="E271" s="1"/>
      <c r="G271" s="1"/>
      <c r="H271" s="52"/>
      <c r="L271" s="1"/>
    </row>
    <row r="272" spans="2:12" ht="50.1" customHeight="1" x14ac:dyDescent="0.25">
      <c r="B272" s="1"/>
      <c r="D272" s="1"/>
      <c r="E272" s="1"/>
      <c r="G272" s="1"/>
      <c r="H272" s="52"/>
      <c r="L272" s="1"/>
    </row>
    <row r="273" spans="2:12" ht="50.1" customHeight="1" x14ac:dyDescent="0.25">
      <c r="B273" s="1"/>
      <c r="D273" s="1"/>
      <c r="E273" s="1"/>
      <c r="G273" s="1"/>
      <c r="H273" s="52"/>
      <c r="L273" s="1"/>
    </row>
    <row r="274" spans="2:12" ht="89.25" customHeight="1" x14ac:dyDescent="0.25">
      <c r="B274" s="1"/>
      <c r="D274" s="1"/>
      <c r="E274" s="1"/>
      <c r="G274" s="1"/>
      <c r="H274" s="52"/>
      <c r="L274" s="1"/>
    </row>
    <row r="275" spans="2:12" ht="50.1" customHeight="1" x14ac:dyDescent="0.25">
      <c r="B275" s="1"/>
      <c r="D275" s="1"/>
      <c r="E275" s="1"/>
      <c r="G275" s="1"/>
      <c r="H275" s="52"/>
      <c r="L275" s="1"/>
    </row>
    <row r="276" spans="2:12" ht="50.1" customHeight="1" x14ac:dyDescent="0.25">
      <c r="B276" s="1"/>
      <c r="D276" s="1"/>
      <c r="E276" s="1"/>
      <c r="G276" s="1"/>
      <c r="H276" s="52"/>
      <c r="L276" s="1"/>
    </row>
    <row r="277" spans="2:12" ht="50.1" customHeight="1" x14ac:dyDescent="0.25">
      <c r="B277" s="1"/>
      <c r="D277" s="1"/>
      <c r="E277" s="1"/>
      <c r="G277" s="1"/>
      <c r="H277" s="52"/>
      <c r="L277" s="1"/>
    </row>
    <row r="278" spans="2:12" ht="50.1" customHeight="1" x14ac:dyDescent="0.25">
      <c r="B278" s="1"/>
      <c r="D278" s="1"/>
      <c r="E278" s="1"/>
      <c r="G278" s="1"/>
      <c r="H278" s="52"/>
      <c r="L278" s="1"/>
    </row>
    <row r="279" spans="2:12" ht="50.1" customHeight="1" x14ac:dyDescent="0.25">
      <c r="B279" s="1"/>
      <c r="D279" s="1"/>
      <c r="E279" s="1"/>
      <c r="G279" s="1"/>
      <c r="H279" s="52"/>
      <c r="L279" s="1"/>
    </row>
    <row r="280" spans="2:12" ht="50.1" customHeight="1" x14ac:dyDescent="0.25">
      <c r="B280" s="1"/>
      <c r="D280" s="1"/>
      <c r="E280" s="1"/>
      <c r="G280" s="1"/>
      <c r="H280" s="52"/>
      <c r="L280" s="1"/>
    </row>
    <row r="281" spans="2:12" ht="50.1" customHeight="1" x14ac:dyDescent="0.25">
      <c r="B281" s="1"/>
      <c r="D281" s="1"/>
      <c r="E281" s="1"/>
      <c r="G281" s="1"/>
      <c r="H281" s="52"/>
      <c r="L281" s="1"/>
    </row>
    <row r="282" spans="2:12" ht="50.1" customHeight="1" x14ac:dyDescent="0.25">
      <c r="B282" s="1"/>
      <c r="D282" s="1"/>
      <c r="E282" s="1"/>
      <c r="G282" s="1"/>
      <c r="H282" s="52"/>
      <c r="L282" s="1"/>
    </row>
    <row r="283" spans="2:12" ht="50.1" customHeight="1" x14ac:dyDescent="0.25">
      <c r="B283" s="1"/>
      <c r="D283" s="1"/>
      <c r="E283" s="1"/>
      <c r="G283" s="1"/>
      <c r="H283" s="52"/>
      <c r="L283" s="1"/>
    </row>
    <row r="284" spans="2:12" ht="50.1" customHeight="1" x14ac:dyDescent="0.25">
      <c r="B284" s="1"/>
      <c r="D284" s="1"/>
      <c r="E284" s="1"/>
      <c r="G284" s="1"/>
      <c r="H284" s="52"/>
      <c r="L284" s="1"/>
    </row>
    <row r="285" spans="2:12" ht="50.1" customHeight="1" x14ac:dyDescent="0.25">
      <c r="B285" s="1"/>
      <c r="D285" s="1"/>
      <c r="E285" s="1"/>
      <c r="G285" s="1"/>
      <c r="H285" s="52"/>
      <c r="L285" s="1"/>
    </row>
    <row r="286" spans="2:12" ht="50.1" customHeight="1" x14ac:dyDescent="0.25">
      <c r="B286" s="1"/>
      <c r="D286" s="1"/>
      <c r="E286" s="1"/>
      <c r="G286" s="1"/>
      <c r="H286" s="52"/>
      <c r="L286" s="1"/>
    </row>
    <row r="287" spans="2:12" ht="50.1" customHeight="1" x14ac:dyDescent="0.25">
      <c r="B287" s="1"/>
      <c r="D287" s="1"/>
      <c r="E287" s="1"/>
      <c r="G287" s="1"/>
      <c r="H287" s="52"/>
      <c r="L287" s="1"/>
    </row>
    <row r="288" spans="2:12" ht="50.1" customHeight="1" x14ac:dyDescent="0.25">
      <c r="B288" s="1"/>
      <c r="D288" s="1"/>
      <c r="E288" s="1"/>
      <c r="G288" s="1"/>
      <c r="H288" s="52"/>
      <c r="L288" s="1"/>
    </row>
    <row r="289" spans="2:12" ht="50.1" customHeight="1" x14ac:dyDescent="0.25">
      <c r="B289" s="1"/>
      <c r="D289" s="1"/>
      <c r="E289" s="1"/>
      <c r="G289" s="1"/>
      <c r="H289" s="52"/>
      <c r="L289" s="1"/>
    </row>
    <row r="290" spans="2:12" ht="50.1" customHeight="1" x14ac:dyDescent="0.25">
      <c r="B290" s="1"/>
      <c r="D290" s="1"/>
      <c r="E290" s="1"/>
      <c r="G290" s="1"/>
      <c r="H290" s="52"/>
      <c r="L290" s="1"/>
    </row>
    <row r="291" spans="2:12" ht="50.1" customHeight="1" x14ac:dyDescent="0.25">
      <c r="B291" s="1"/>
      <c r="D291" s="1"/>
      <c r="E291" s="1"/>
      <c r="G291" s="1"/>
      <c r="H291" s="52"/>
      <c r="L291" s="1"/>
    </row>
    <row r="292" spans="2:12" ht="50.1" customHeight="1" x14ac:dyDescent="0.25">
      <c r="B292" s="1"/>
      <c r="D292" s="1"/>
      <c r="E292" s="1"/>
      <c r="G292" s="1"/>
      <c r="H292" s="52"/>
      <c r="L292" s="1"/>
    </row>
    <row r="293" spans="2:12" ht="50.1" customHeight="1" x14ac:dyDescent="0.25">
      <c r="B293" s="1"/>
      <c r="D293" s="1"/>
      <c r="E293" s="1"/>
      <c r="G293" s="1"/>
      <c r="H293" s="52"/>
      <c r="L293" s="1"/>
    </row>
    <row r="294" spans="2:12" ht="50.1" customHeight="1" x14ac:dyDescent="0.25">
      <c r="B294" s="1"/>
      <c r="D294" s="1"/>
      <c r="E294" s="1"/>
      <c r="G294" s="1"/>
      <c r="H294" s="52"/>
      <c r="L294" s="1"/>
    </row>
    <row r="295" spans="2:12" ht="50.1" customHeight="1" x14ac:dyDescent="0.25">
      <c r="B295" s="1"/>
      <c r="D295" s="1"/>
      <c r="E295" s="1"/>
      <c r="G295" s="1"/>
      <c r="H295" s="52"/>
      <c r="L295" s="1"/>
    </row>
    <row r="296" spans="2:12" ht="50.1" customHeight="1" x14ac:dyDescent="0.25">
      <c r="B296" s="1"/>
      <c r="D296" s="1"/>
      <c r="E296" s="1"/>
      <c r="G296" s="1"/>
      <c r="H296" s="52"/>
      <c r="L296" s="1"/>
    </row>
    <row r="297" spans="2:12" ht="50.1" customHeight="1" x14ac:dyDescent="0.25">
      <c r="B297" s="1"/>
      <c r="D297" s="1"/>
      <c r="E297" s="1"/>
      <c r="G297" s="1"/>
      <c r="H297" s="52"/>
      <c r="L297" s="1"/>
    </row>
    <row r="298" spans="2:12" ht="50.1" customHeight="1" x14ac:dyDescent="0.25">
      <c r="B298" s="1"/>
      <c r="D298" s="1"/>
      <c r="E298" s="1"/>
      <c r="G298" s="1"/>
      <c r="H298" s="52"/>
      <c r="L298" s="1"/>
    </row>
    <row r="299" spans="2:12" ht="50.1" customHeight="1" x14ac:dyDescent="0.25">
      <c r="B299" s="1"/>
      <c r="D299" s="1"/>
      <c r="E299" s="1"/>
      <c r="G299" s="1"/>
      <c r="H299" s="52"/>
      <c r="L299" s="1"/>
    </row>
    <row r="300" spans="2:12" ht="50.1" customHeight="1" x14ac:dyDescent="0.25">
      <c r="B300" s="1"/>
      <c r="D300" s="1"/>
      <c r="E300" s="1"/>
      <c r="G300" s="1"/>
      <c r="H300" s="52"/>
      <c r="L300" s="1"/>
    </row>
    <row r="301" spans="2:12" ht="50.1" customHeight="1" x14ac:dyDescent="0.25">
      <c r="B301" s="1"/>
      <c r="D301" s="1"/>
      <c r="E301" s="1"/>
      <c r="G301" s="1"/>
      <c r="H301" s="52"/>
      <c r="L301" s="1"/>
    </row>
    <row r="302" spans="2:12" ht="50.1" customHeight="1" x14ac:dyDescent="0.25">
      <c r="B302" s="1"/>
      <c r="D302" s="1"/>
      <c r="E302" s="1"/>
      <c r="G302" s="1"/>
      <c r="H302" s="52"/>
      <c r="L302" s="1"/>
    </row>
    <row r="303" spans="2:12" ht="50.1" customHeight="1" x14ac:dyDescent="0.25">
      <c r="B303" s="1"/>
      <c r="D303" s="1"/>
      <c r="E303" s="1"/>
      <c r="G303" s="1"/>
      <c r="H303" s="52"/>
      <c r="L303" s="1"/>
    </row>
    <row r="304" spans="2:12" ht="50.1" customHeight="1" x14ac:dyDescent="0.25">
      <c r="B304" s="1"/>
      <c r="D304" s="1"/>
      <c r="E304" s="1"/>
      <c r="G304" s="1"/>
      <c r="H304" s="52"/>
      <c r="L304" s="1"/>
    </row>
    <row r="305" spans="2:12" ht="50.1" customHeight="1" x14ac:dyDescent="0.25">
      <c r="B305" s="1"/>
      <c r="D305" s="1"/>
      <c r="E305" s="1"/>
      <c r="G305" s="1"/>
      <c r="H305" s="52"/>
      <c r="L305" s="1"/>
    </row>
    <row r="306" spans="2:12" ht="50.1" customHeight="1" x14ac:dyDescent="0.25">
      <c r="B306" s="1"/>
      <c r="D306" s="1"/>
      <c r="E306" s="1"/>
      <c r="G306" s="1"/>
      <c r="H306" s="52"/>
      <c r="L306" s="1"/>
    </row>
    <row r="307" spans="2:12" ht="50.1" customHeight="1" x14ac:dyDescent="0.25">
      <c r="B307" s="1"/>
      <c r="D307" s="1"/>
      <c r="E307" s="1"/>
      <c r="G307" s="1"/>
      <c r="H307" s="52"/>
      <c r="L307" s="1"/>
    </row>
    <row r="308" spans="2:12" ht="50.1" customHeight="1" x14ac:dyDescent="0.25">
      <c r="B308" s="1"/>
      <c r="D308" s="1"/>
      <c r="E308" s="1"/>
      <c r="G308" s="1"/>
      <c r="H308" s="52"/>
      <c r="L308" s="1"/>
    </row>
    <row r="309" spans="2:12" ht="50.1" customHeight="1" x14ac:dyDescent="0.25">
      <c r="B309" s="1"/>
      <c r="D309" s="1"/>
      <c r="E309" s="1"/>
      <c r="G309" s="1"/>
      <c r="H309" s="52"/>
      <c r="L309" s="1"/>
    </row>
    <row r="310" spans="2:12" ht="50.1" customHeight="1" x14ac:dyDescent="0.25">
      <c r="B310" s="1"/>
      <c r="D310" s="1"/>
      <c r="E310" s="1"/>
      <c r="G310" s="1"/>
      <c r="H310" s="52"/>
      <c r="L310" s="1"/>
    </row>
    <row r="311" spans="2:12" ht="50.1" customHeight="1" x14ac:dyDescent="0.25">
      <c r="B311" s="1"/>
      <c r="D311" s="1"/>
      <c r="E311" s="1"/>
      <c r="G311" s="1"/>
      <c r="H311" s="52"/>
      <c r="L311" s="1"/>
    </row>
    <row r="312" spans="2:12" ht="71.25" customHeight="1" x14ac:dyDescent="0.25">
      <c r="B312" s="1"/>
      <c r="D312" s="1"/>
      <c r="E312" s="1"/>
      <c r="G312" s="1"/>
      <c r="H312" s="52"/>
      <c r="L312" s="1"/>
    </row>
    <row r="313" spans="2:12" ht="93.75" customHeight="1" x14ac:dyDescent="0.25">
      <c r="B313" s="1"/>
      <c r="D313" s="1"/>
      <c r="E313" s="1"/>
      <c r="G313" s="1"/>
      <c r="H313" s="52"/>
      <c r="L313" s="1"/>
    </row>
    <row r="314" spans="2:12" ht="50.1" customHeight="1" x14ac:dyDescent="0.25">
      <c r="B314" s="1"/>
      <c r="D314" s="1"/>
      <c r="E314" s="1"/>
      <c r="G314" s="1"/>
      <c r="H314" s="52"/>
      <c r="L314" s="1"/>
    </row>
    <row r="315" spans="2:12" ht="50.1" customHeight="1" x14ac:dyDescent="0.25">
      <c r="B315" s="1"/>
      <c r="D315" s="1"/>
      <c r="E315" s="1"/>
      <c r="G315" s="1"/>
      <c r="H315" s="52"/>
      <c r="L315" s="1"/>
    </row>
    <row r="316" spans="2:12" ht="50.1" customHeight="1" x14ac:dyDescent="0.25">
      <c r="B316" s="1"/>
      <c r="D316" s="1"/>
      <c r="E316" s="1"/>
      <c r="G316" s="1"/>
      <c r="H316" s="52"/>
      <c r="L316" s="1"/>
    </row>
    <row r="317" spans="2:12" ht="50.1" customHeight="1" x14ac:dyDescent="0.25">
      <c r="B317" s="1"/>
      <c r="D317" s="1"/>
      <c r="E317" s="1"/>
      <c r="G317" s="1"/>
      <c r="H317" s="52"/>
      <c r="L317" s="1"/>
    </row>
    <row r="318" spans="2:12" ht="50.1" customHeight="1" x14ac:dyDescent="0.25">
      <c r="B318" s="1"/>
      <c r="D318" s="1"/>
      <c r="E318" s="1"/>
      <c r="G318" s="1"/>
      <c r="H318" s="52"/>
      <c r="L318" s="1"/>
    </row>
    <row r="319" spans="2:12" ht="50.1" customHeight="1" x14ac:dyDescent="0.25">
      <c r="B319" s="1"/>
      <c r="D319" s="1"/>
      <c r="E319" s="1"/>
      <c r="G319" s="1"/>
      <c r="H319" s="52"/>
      <c r="L319" s="1"/>
    </row>
    <row r="320" spans="2:12" ht="50.1" customHeight="1" x14ac:dyDescent="0.25">
      <c r="B320" s="1"/>
      <c r="D320" s="1"/>
      <c r="E320" s="1"/>
      <c r="G320" s="1"/>
      <c r="H320" s="52"/>
      <c r="L320" s="1"/>
    </row>
    <row r="321" spans="2:12" ht="50.1" customHeight="1" x14ac:dyDescent="0.25">
      <c r="B321" s="1"/>
      <c r="D321" s="1"/>
      <c r="E321" s="1"/>
      <c r="G321" s="1"/>
      <c r="H321" s="52"/>
      <c r="L321" s="1"/>
    </row>
    <row r="322" spans="2:12" ht="94.5" customHeight="1" x14ac:dyDescent="0.25">
      <c r="B322" s="1"/>
      <c r="D322" s="1"/>
      <c r="E322" s="1"/>
      <c r="G322" s="1"/>
      <c r="H322" s="52"/>
      <c r="L322" s="1"/>
    </row>
    <row r="323" spans="2:12" ht="99.75" customHeight="1" x14ac:dyDescent="0.25">
      <c r="B323" s="1"/>
      <c r="D323" s="1"/>
      <c r="E323" s="1"/>
      <c r="G323" s="1"/>
      <c r="H323" s="52"/>
      <c r="L323" s="1"/>
    </row>
    <row r="324" spans="2:12" ht="50.1" customHeight="1" x14ac:dyDescent="0.25">
      <c r="B324" s="1"/>
      <c r="D324" s="1"/>
      <c r="E324" s="1"/>
      <c r="G324" s="1"/>
      <c r="H324" s="52"/>
      <c r="L324" s="1"/>
    </row>
    <row r="325" spans="2:12" ht="50.1" customHeight="1" x14ac:dyDescent="0.25">
      <c r="B325" s="1"/>
      <c r="D325" s="1"/>
      <c r="E325" s="1"/>
      <c r="G325" s="1"/>
      <c r="H325" s="52"/>
      <c r="L325" s="1"/>
    </row>
    <row r="326" spans="2:12" ht="50.1" customHeight="1" x14ac:dyDescent="0.25">
      <c r="B326" s="1"/>
      <c r="D326" s="1"/>
      <c r="E326" s="1"/>
      <c r="G326" s="1"/>
      <c r="H326" s="52"/>
      <c r="L326" s="1"/>
    </row>
    <row r="327" spans="2:12" ht="50.1" customHeight="1" x14ac:dyDescent="0.25">
      <c r="B327" s="1"/>
      <c r="D327" s="1"/>
      <c r="E327" s="1"/>
      <c r="G327" s="1"/>
      <c r="H327" s="52"/>
      <c r="L327" s="1"/>
    </row>
    <row r="328" spans="2:12" ht="50.1" customHeight="1" x14ac:dyDescent="0.25">
      <c r="B328" s="1"/>
      <c r="D328" s="1"/>
      <c r="E328" s="1"/>
      <c r="G328" s="1"/>
      <c r="H328" s="52"/>
      <c r="L328" s="1"/>
    </row>
    <row r="329" spans="2:12" ht="50.1" customHeight="1" x14ac:dyDescent="0.25">
      <c r="B329" s="1"/>
      <c r="D329" s="1"/>
      <c r="E329" s="1"/>
      <c r="G329" s="1"/>
      <c r="H329" s="52"/>
      <c r="L329" s="1"/>
    </row>
    <row r="330" spans="2:12" ht="50.1" customHeight="1" x14ac:dyDescent="0.25">
      <c r="B330" s="1"/>
      <c r="D330" s="1"/>
      <c r="E330" s="1"/>
      <c r="G330" s="1"/>
      <c r="H330" s="52"/>
      <c r="L330" s="1"/>
    </row>
    <row r="331" spans="2:12" ht="50.1" customHeight="1" x14ac:dyDescent="0.25">
      <c r="B331" s="1"/>
      <c r="D331" s="1"/>
      <c r="E331" s="1"/>
      <c r="G331" s="1"/>
      <c r="H331" s="52"/>
      <c r="L331" s="1"/>
    </row>
    <row r="332" spans="2:12" ht="50.1" customHeight="1" x14ac:dyDescent="0.25">
      <c r="B332" s="1"/>
      <c r="D332" s="1"/>
      <c r="E332" s="1"/>
      <c r="G332" s="1"/>
      <c r="H332" s="52"/>
      <c r="L332" s="1"/>
    </row>
    <row r="333" spans="2:12" ht="50.1" customHeight="1" x14ac:dyDescent="0.25">
      <c r="B333" s="1"/>
      <c r="D333" s="1"/>
      <c r="E333" s="1"/>
      <c r="G333" s="1"/>
      <c r="H333" s="52"/>
      <c r="L333" s="1"/>
    </row>
    <row r="334" spans="2:12" ht="50.1" customHeight="1" x14ac:dyDescent="0.25">
      <c r="B334" s="1"/>
      <c r="D334" s="1"/>
      <c r="E334" s="1"/>
      <c r="G334" s="1"/>
      <c r="H334" s="52"/>
      <c r="L334" s="1"/>
    </row>
    <row r="335" spans="2:12" ht="50.1" customHeight="1" x14ac:dyDescent="0.25">
      <c r="B335" s="1"/>
      <c r="D335" s="1"/>
      <c r="E335" s="1"/>
      <c r="G335" s="1"/>
      <c r="H335" s="52"/>
      <c r="L335" s="1"/>
    </row>
    <row r="336" spans="2:12" ht="50.1" customHeight="1" x14ac:dyDescent="0.25">
      <c r="B336" s="1"/>
      <c r="D336" s="1"/>
      <c r="E336" s="1"/>
      <c r="G336" s="1"/>
      <c r="H336" s="52"/>
      <c r="L336" s="1"/>
    </row>
    <row r="337" spans="2:12" ht="50.1" customHeight="1" x14ac:dyDescent="0.25">
      <c r="B337" s="1"/>
      <c r="D337" s="1"/>
      <c r="E337" s="1"/>
      <c r="G337" s="1"/>
      <c r="H337" s="52"/>
      <c r="L337" s="1"/>
    </row>
    <row r="338" spans="2:12" ht="50.1" customHeight="1" x14ac:dyDescent="0.25">
      <c r="B338" s="1"/>
      <c r="D338" s="1"/>
      <c r="E338" s="1"/>
      <c r="G338" s="1"/>
      <c r="H338" s="52"/>
      <c r="L338" s="1"/>
    </row>
    <row r="339" spans="2:12" ht="50.1" customHeight="1" x14ac:dyDescent="0.25">
      <c r="B339" s="1"/>
      <c r="D339" s="1"/>
      <c r="E339" s="1"/>
      <c r="G339" s="1"/>
      <c r="H339" s="52"/>
      <c r="L339" s="1"/>
    </row>
    <row r="340" spans="2:12" ht="50.1" customHeight="1" x14ac:dyDescent="0.25">
      <c r="B340" s="1"/>
      <c r="D340" s="1"/>
      <c r="E340" s="1"/>
      <c r="G340" s="1"/>
      <c r="H340" s="52"/>
      <c r="L340" s="1"/>
    </row>
    <row r="341" spans="2:12" ht="50.1" customHeight="1" x14ac:dyDescent="0.25">
      <c r="B341" s="1"/>
      <c r="D341" s="1"/>
      <c r="E341" s="1"/>
      <c r="G341" s="1"/>
      <c r="H341" s="52"/>
      <c r="L341" s="1"/>
    </row>
    <row r="342" spans="2:12" ht="50.1" customHeight="1" x14ac:dyDescent="0.25">
      <c r="B342" s="1"/>
      <c r="D342" s="1"/>
      <c r="E342" s="1"/>
      <c r="G342" s="1"/>
      <c r="H342" s="52"/>
      <c r="L342" s="1"/>
    </row>
    <row r="343" spans="2:12" ht="50.1" customHeight="1" x14ac:dyDescent="0.25">
      <c r="B343" s="1"/>
      <c r="D343" s="1"/>
      <c r="E343" s="1"/>
      <c r="G343" s="1"/>
      <c r="H343" s="52"/>
      <c r="L343" s="1"/>
    </row>
    <row r="344" spans="2:12" ht="50.1" customHeight="1" x14ac:dyDescent="0.25">
      <c r="B344" s="1"/>
      <c r="D344" s="1"/>
      <c r="E344" s="1"/>
      <c r="G344" s="1"/>
      <c r="H344" s="52"/>
      <c r="L344" s="1"/>
    </row>
    <row r="345" spans="2:12" ht="50.1" customHeight="1" x14ac:dyDescent="0.25">
      <c r="B345" s="1"/>
      <c r="D345" s="1"/>
      <c r="E345" s="1"/>
      <c r="G345" s="1"/>
      <c r="H345" s="52"/>
      <c r="L345" s="1"/>
    </row>
    <row r="346" spans="2:12" ht="50.1" customHeight="1" x14ac:dyDescent="0.25">
      <c r="B346" s="1"/>
      <c r="D346" s="1"/>
      <c r="E346" s="1"/>
      <c r="G346" s="1"/>
      <c r="H346" s="52"/>
      <c r="L346" s="1"/>
    </row>
    <row r="347" spans="2:12" ht="50.1" customHeight="1" x14ac:dyDescent="0.25">
      <c r="B347" s="1"/>
      <c r="D347" s="1"/>
      <c r="E347" s="1"/>
      <c r="G347" s="1"/>
      <c r="H347" s="52"/>
      <c r="L347" s="1"/>
    </row>
    <row r="348" spans="2:12" ht="50.1" customHeight="1" x14ac:dyDescent="0.25">
      <c r="B348" s="1"/>
      <c r="D348" s="1"/>
      <c r="E348" s="1"/>
      <c r="G348" s="1"/>
      <c r="H348" s="52"/>
      <c r="L348" s="1"/>
    </row>
    <row r="349" spans="2:12" ht="50.1" customHeight="1" x14ac:dyDescent="0.25">
      <c r="B349" s="1"/>
      <c r="D349" s="1"/>
      <c r="E349" s="1"/>
      <c r="G349" s="1"/>
      <c r="H349" s="52"/>
      <c r="L349" s="1"/>
    </row>
    <row r="350" spans="2:12" ht="50.1" customHeight="1" x14ac:dyDescent="0.25">
      <c r="B350" s="1"/>
      <c r="D350" s="1"/>
      <c r="E350" s="1"/>
      <c r="G350" s="1"/>
      <c r="H350" s="52"/>
      <c r="L350" s="1"/>
    </row>
    <row r="351" spans="2:12" ht="50.1" customHeight="1" x14ac:dyDescent="0.25">
      <c r="B351" s="1"/>
      <c r="D351" s="1"/>
      <c r="E351" s="1"/>
      <c r="G351" s="1"/>
      <c r="H351" s="52"/>
      <c r="L351" s="1"/>
    </row>
    <row r="352" spans="2:12" ht="50.1" customHeight="1" x14ac:dyDescent="0.25">
      <c r="B352" s="1"/>
      <c r="D352" s="1"/>
      <c r="E352" s="1"/>
      <c r="G352" s="1"/>
      <c r="H352" s="52"/>
      <c r="L352" s="1"/>
    </row>
    <row r="353" spans="2:12" ht="50.1" customHeight="1" x14ac:dyDescent="0.25">
      <c r="B353" s="1"/>
      <c r="D353" s="1"/>
      <c r="E353" s="1"/>
      <c r="G353" s="1"/>
      <c r="H353" s="52"/>
      <c r="L353" s="1"/>
    </row>
    <row r="354" spans="2:12" ht="50.1" customHeight="1" x14ac:dyDescent="0.25">
      <c r="B354" s="1"/>
      <c r="D354" s="1"/>
      <c r="E354" s="1"/>
      <c r="G354" s="1"/>
      <c r="H354" s="52"/>
      <c r="L354" s="1"/>
    </row>
    <row r="355" spans="2:12" ht="50.1" customHeight="1" x14ac:dyDescent="0.25">
      <c r="B355" s="1"/>
      <c r="D355" s="1"/>
      <c r="E355" s="1"/>
      <c r="G355" s="1"/>
      <c r="H355" s="52"/>
      <c r="L355" s="1"/>
    </row>
    <row r="356" spans="2:12" ht="50.1" customHeight="1" x14ac:dyDescent="0.25">
      <c r="B356" s="1"/>
      <c r="D356" s="1"/>
      <c r="E356" s="1"/>
      <c r="G356" s="1"/>
      <c r="H356" s="52"/>
      <c r="L356" s="1"/>
    </row>
    <row r="357" spans="2:12" ht="50.1" customHeight="1" x14ac:dyDescent="0.25">
      <c r="B357" s="1"/>
      <c r="D357" s="1"/>
      <c r="E357" s="1"/>
      <c r="G357" s="1"/>
      <c r="H357" s="52"/>
      <c r="L357" s="1"/>
    </row>
    <row r="358" spans="2:12" ht="50.1" customHeight="1" x14ac:dyDescent="0.25">
      <c r="B358" s="1"/>
      <c r="D358" s="1"/>
      <c r="E358" s="1"/>
      <c r="G358" s="1"/>
      <c r="H358" s="52"/>
      <c r="L358" s="1"/>
    </row>
    <row r="359" spans="2:12" ht="50.1" customHeight="1" x14ac:dyDescent="0.25">
      <c r="B359" s="1"/>
      <c r="D359" s="1"/>
      <c r="E359" s="1"/>
      <c r="G359" s="1"/>
      <c r="H359" s="52"/>
      <c r="L359" s="1"/>
    </row>
    <row r="360" spans="2:12" ht="50.1" customHeight="1" x14ac:dyDescent="0.25">
      <c r="B360" s="1"/>
      <c r="D360" s="1"/>
      <c r="E360" s="1"/>
      <c r="G360" s="1"/>
      <c r="H360" s="52"/>
      <c r="L360" s="1"/>
    </row>
    <row r="361" spans="2:12" ht="339.75" customHeight="1" x14ac:dyDescent="0.25">
      <c r="B361" s="1"/>
      <c r="D361" s="1"/>
      <c r="E361" s="1"/>
      <c r="G361" s="1"/>
      <c r="H361" s="52"/>
      <c r="L361" s="1"/>
    </row>
    <row r="362" spans="2:12" ht="50.1" customHeight="1" x14ac:dyDescent="0.25">
      <c r="B362" s="1"/>
      <c r="D362" s="1"/>
      <c r="E362" s="1"/>
      <c r="G362" s="1"/>
      <c r="H362" s="52"/>
      <c r="L362" s="1"/>
    </row>
    <row r="363" spans="2:12" ht="101.25" customHeight="1" x14ac:dyDescent="0.25">
      <c r="B363" s="1"/>
      <c r="D363" s="1"/>
      <c r="E363" s="1"/>
      <c r="G363" s="1"/>
      <c r="H363" s="52"/>
      <c r="L363" s="1"/>
    </row>
    <row r="364" spans="2:12" ht="50.1" customHeight="1" x14ac:dyDescent="0.25">
      <c r="B364" s="1"/>
      <c r="D364" s="1"/>
      <c r="E364" s="1"/>
      <c r="G364" s="1"/>
      <c r="H364" s="52"/>
      <c r="L364" s="1"/>
    </row>
    <row r="365" spans="2:12" ht="50.1" customHeight="1" x14ac:dyDescent="0.25">
      <c r="B365" s="1"/>
      <c r="D365" s="1"/>
      <c r="E365" s="1"/>
      <c r="G365" s="1"/>
      <c r="H365" s="52"/>
      <c r="L365" s="1"/>
    </row>
    <row r="366" spans="2:12" ht="50.1" customHeight="1" x14ac:dyDescent="0.25">
      <c r="B366" s="1"/>
      <c r="D366" s="1"/>
      <c r="E366" s="1"/>
      <c r="G366" s="1"/>
      <c r="H366" s="52"/>
      <c r="L366" s="1"/>
    </row>
    <row r="367" spans="2:12" ht="50.1" customHeight="1" x14ac:dyDescent="0.25">
      <c r="B367" s="1"/>
      <c r="D367" s="1"/>
      <c r="E367" s="1"/>
      <c r="G367" s="1"/>
      <c r="H367" s="52"/>
      <c r="L367" s="1"/>
    </row>
    <row r="368" spans="2:12" ht="50.1" customHeight="1" x14ac:dyDescent="0.25">
      <c r="B368" s="1"/>
      <c r="D368" s="1"/>
      <c r="E368" s="1"/>
      <c r="G368" s="1"/>
      <c r="H368" s="52"/>
      <c r="L368" s="1"/>
    </row>
    <row r="369" spans="2:12" ht="50.1" customHeight="1" x14ac:dyDescent="0.25">
      <c r="B369" s="1"/>
      <c r="D369" s="1"/>
      <c r="E369" s="1"/>
      <c r="G369" s="1"/>
      <c r="H369" s="52"/>
      <c r="L369" s="1"/>
    </row>
    <row r="370" spans="2:12" ht="50.1" customHeight="1" x14ac:dyDescent="0.25">
      <c r="B370" s="1"/>
      <c r="D370" s="1"/>
      <c r="E370" s="1"/>
      <c r="G370" s="1"/>
      <c r="H370" s="52"/>
      <c r="L370" s="1"/>
    </row>
    <row r="371" spans="2:12" ht="50.1" customHeight="1" x14ac:dyDescent="0.25">
      <c r="B371" s="1"/>
      <c r="D371" s="1"/>
      <c r="E371" s="1"/>
      <c r="G371" s="1"/>
      <c r="H371" s="52"/>
      <c r="L371" s="1"/>
    </row>
    <row r="372" spans="2:12" ht="50.1" customHeight="1" x14ac:dyDescent="0.25">
      <c r="B372" s="1"/>
      <c r="D372" s="1"/>
      <c r="E372" s="1"/>
      <c r="G372" s="1"/>
      <c r="H372" s="52"/>
      <c r="L372" s="1"/>
    </row>
    <row r="373" spans="2:12" ht="50.1" customHeight="1" x14ac:dyDescent="0.25">
      <c r="B373" s="1"/>
      <c r="D373" s="1"/>
      <c r="E373" s="1"/>
      <c r="G373" s="1"/>
      <c r="H373" s="52"/>
      <c r="L373" s="1"/>
    </row>
    <row r="374" spans="2:12" ht="50.1" customHeight="1" x14ac:dyDescent="0.25">
      <c r="B374" s="1"/>
      <c r="D374" s="1"/>
      <c r="E374" s="1"/>
      <c r="G374" s="1"/>
      <c r="H374" s="52"/>
      <c r="L374" s="1"/>
    </row>
    <row r="375" spans="2:12" ht="50.1" customHeight="1" x14ac:dyDescent="0.25">
      <c r="B375" s="1"/>
      <c r="D375" s="1"/>
      <c r="E375" s="1"/>
      <c r="G375" s="1"/>
      <c r="H375" s="52"/>
      <c r="L375" s="1"/>
    </row>
    <row r="376" spans="2:12" ht="50.1" customHeight="1" x14ac:dyDescent="0.25">
      <c r="B376" s="1"/>
      <c r="D376" s="1"/>
      <c r="E376" s="1"/>
      <c r="G376" s="1"/>
      <c r="H376" s="52"/>
      <c r="L376" s="1"/>
    </row>
    <row r="377" spans="2:12" ht="50.1" customHeight="1" x14ac:dyDescent="0.25">
      <c r="B377" s="1"/>
      <c r="D377" s="1"/>
      <c r="E377" s="1"/>
      <c r="G377" s="1"/>
      <c r="H377" s="52"/>
      <c r="L377" s="1"/>
    </row>
    <row r="378" spans="2:12" ht="50.1" customHeight="1" x14ac:dyDescent="0.25">
      <c r="B378" s="1"/>
      <c r="D378" s="1"/>
      <c r="E378" s="1"/>
      <c r="G378" s="1"/>
      <c r="H378" s="52"/>
      <c r="L378" s="1"/>
    </row>
    <row r="379" spans="2:12" ht="50.1" customHeight="1" x14ac:dyDescent="0.25">
      <c r="B379" s="1"/>
      <c r="D379" s="1"/>
      <c r="E379" s="1"/>
      <c r="G379" s="1"/>
      <c r="H379" s="52"/>
      <c r="L379" s="1"/>
    </row>
    <row r="380" spans="2:12" ht="50.1" customHeight="1" x14ac:dyDescent="0.25">
      <c r="B380" s="1"/>
      <c r="D380" s="1"/>
      <c r="E380" s="1"/>
      <c r="G380" s="1"/>
      <c r="H380" s="52"/>
      <c r="L380" s="1"/>
    </row>
    <row r="381" spans="2:12" ht="50.1" customHeight="1" x14ac:dyDescent="0.25">
      <c r="B381" s="1"/>
      <c r="D381" s="1"/>
      <c r="E381" s="1"/>
      <c r="G381" s="1"/>
      <c r="H381" s="52"/>
      <c r="L381" s="1"/>
    </row>
    <row r="382" spans="2:12" ht="50.1" customHeight="1" x14ac:dyDescent="0.25">
      <c r="B382" s="1"/>
      <c r="D382" s="1"/>
      <c r="E382" s="1"/>
      <c r="G382" s="1"/>
      <c r="H382" s="52"/>
      <c r="L382" s="1"/>
    </row>
    <row r="383" spans="2:12" ht="50.1" customHeight="1" x14ac:dyDescent="0.25">
      <c r="B383" s="1"/>
      <c r="D383" s="1"/>
      <c r="E383" s="1"/>
      <c r="G383" s="1"/>
      <c r="H383" s="52"/>
      <c r="L383" s="1"/>
    </row>
    <row r="384" spans="2:12" ht="50.1" customHeight="1" x14ac:dyDescent="0.25">
      <c r="B384" s="1"/>
      <c r="D384" s="1"/>
      <c r="E384" s="1"/>
      <c r="G384" s="1"/>
      <c r="H384" s="52"/>
      <c r="L384" s="1"/>
    </row>
    <row r="385" spans="2:12" ht="50.1" customHeight="1" x14ac:dyDescent="0.25">
      <c r="B385" s="1"/>
      <c r="D385" s="1"/>
      <c r="E385" s="1"/>
      <c r="G385" s="1"/>
      <c r="H385" s="52"/>
      <c r="L385" s="1"/>
    </row>
    <row r="386" spans="2:12" ht="50.1" customHeight="1" x14ac:dyDescent="0.25">
      <c r="B386" s="1"/>
      <c r="D386" s="1"/>
      <c r="E386" s="1"/>
      <c r="G386" s="1"/>
      <c r="H386" s="52"/>
      <c r="L386" s="1"/>
    </row>
    <row r="387" spans="2:12" ht="50.1" customHeight="1" x14ac:dyDescent="0.25">
      <c r="B387" s="1"/>
      <c r="D387" s="1"/>
      <c r="E387" s="1"/>
      <c r="G387" s="1"/>
      <c r="H387" s="52"/>
      <c r="L387" s="1"/>
    </row>
    <row r="388" spans="2:12" ht="50.1" customHeight="1" x14ac:dyDescent="0.25">
      <c r="B388" s="1"/>
      <c r="D388" s="1"/>
      <c r="E388" s="1"/>
      <c r="G388" s="1"/>
      <c r="H388" s="52"/>
      <c r="L388" s="1"/>
    </row>
    <row r="389" spans="2:12" ht="50.1" customHeight="1" x14ac:dyDescent="0.25">
      <c r="B389" s="1"/>
      <c r="D389" s="1"/>
      <c r="E389" s="1"/>
      <c r="G389" s="1"/>
      <c r="H389" s="52"/>
      <c r="L389" s="1"/>
    </row>
    <row r="390" spans="2:12" ht="50.1" customHeight="1" x14ac:dyDescent="0.25">
      <c r="B390" s="1"/>
      <c r="D390" s="1"/>
      <c r="E390" s="1"/>
      <c r="G390" s="1"/>
      <c r="H390" s="52"/>
      <c r="L390" s="1"/>
    </row>
    <row r="391" spans="2:12" ht="50.1" customHeight="1" x14ac:dyDescent="0.25">
      <c r="B391" s="1"/>
      <c r="D391" s="1"/>
      <c r="E391" s="1"/>
      <c r="G391" s="1"/>
      <c r="H391" s="52"/>
      <c r="L391" s="1"/>
    </row>
    <row r="392" spans="2:12" ht="50.1" customHeight="1" x14ac:dyDescent="0.25">
      <c r="B392" s="1"/>
      <c r="D392" s="1"/>
      <c r="E392" s="1"/>
      <c r="G392" s="1"/>
      <c r="H392" s="52"/>
      <c r="L392" s="1"/>
    </row>
    <row r="393" spans="2:12" ht="50.1" customHeight="1" x14ac:dyDescent="0.25">
      <c r="B393" s="1"/>
      <c r="D393" s="1"/>
      <c r="E393" s="1"/>
      <c r="G393" s="1"/>
      <c r="H393" s="52"/>
      <c r="L393" s="1"/>
    </row>
    <row r="394" spans="2:12" ht="50.1" customHeight="1" x14ac:dyDescent="0.25">
      <c r="B394" s="1"/>
      <c r="D394" s="1"/>
      <c r="E394" s="1"/>
      <c r="G394" s="1"/>
      <c r="H394" s="52"/>
      <c r="L394" s="1"/>
    </row>
    <row r="395" spans="2:12" ht="50.1" customHeight="1" x14ac:dyDescent="0.25">
      <c r="B395" s="1"/>
      <c r="D395" s="1"/>
      <c r="E395" s="1"/>
      <c r="G395" s="1"/>
      <c r="H395" s="52"/>
      <c r="L395" s="1"/>
    </row>
    <row r="396" spans="2:12" ht="50.1" customHeight="1" x14ac:dyDescent="0.25">
      <c r="B396" s="1"/>
      <c r="D396" s="1"/>
      <c r="E396" s="1"/>
      <c r="G396" s="1"/>
      <c r="H396" s="52"/>
      <c r="L396" s="1"/>
    </row>
    <row r="397" spans="2:12" ht="50.1" customHeight="1" x14ac:dyDescent="0.25">
      <c r="B397" s="1"/>
      <c r="D397" s="1"/>
      <c r="E397" s="1"/>
      <c r="G397" s="1"/>
      <c r="H397" s="52"/>
      <c r="L397" s="1"/>
    </row>
    <row r="398" spans="2:12" ht="50.1" customHeight="1" x14ac:dyDescent="0.25">
      <c r="B398" s="1"/>
      <c r="D398" s="1"/>
      <c r="E398" s="1"/>
      <c r="G398" s="1"/>
      <c r="H398" s="52"/>
      <c r="L398" s="1"/>
    </row>
    <row r="399" spans="2:12" ht="50.1" customHeight="1" x14ac:dyDescent="0.25">
      <c r="B399" s="1"/>
      <c r="D399" s="1"/>
      <c r="E399" s="1"/>
      <c r="G399" s="1"/>
      <c r="H399" s="52"/>
      <c r="L399" s="1"/>
    </row>
    <row r="400" spans="2:12" ht="50.1" customHeight="1" x14ac:dyDescent="0.25">
      <c r="B400" s="1"/>
      <c r="D400" s="1"/>
      <c r="E400" s="1"/>
      <c r="G400" s="1"/>
      <c r="H400" s="52"/>
      <c r="L400" s="1"/>
    </row>
    <row r="401" spans="2:12" ht="50.1" customHeight="1" x14ac:dyDescent="0.25">
      <c r="B401" s="1"/>
      <c r="D401" s="1"/>
      <c r="E401" s="1"/>
      <c r="G401" s="1"/>
      <c r="H401" s="52"/>
      <c r="L401" s="1"/>
    </row>
    <row r="402" spans="2:12" ht="50.1" customHeight="1" x14ac:dyDescent="0.25">
      <c r="B402" s="1"/>
      <c r="D402" s="1"/>
      <c r="E402" s="1"/>
      <c r="G402" s="1"/>
      <c r="H402" s="52"/>
      <c r="L402" s="1"/>
    </row>
    <row r="403" spans="2:12" ht="50.1" customHeight="1" x14ac:dyDescent="0.25">
      <c r="B403" s="1"/>
      <c r="D403" s="1"/>
      <c r="E403" s="1"/>
      <c r="G403" s="1"/>
      <c r="H403" s="52"/>
      <c r="L403" s="1"/>
    </row>
    <row r="404" spans="2:12" ht="50.1" customHeight="1" x14ac:dyDescent="0.25">
      <c r="B404" s="1"/>
      <c r="D404" s="1"/>
      <c r="E404" s="1"/>
      <c r="G404" s="1"/>
      <c r="H404" s="52"/>
      <c r="L404" s="1"/>
    </row>
    <row r="405" spans="2:12" ht="50.1" customHeight="1" x14ac:dyDescent="0.25">
      <c r="B405" s="1"/>
      <c r="D405" s="1"/>
      <c r="E405" s="1"/>
      <c r="G405" s="1"/>
      <c r="H405" s="52"/>
      <c r="L405" s="1"/>
    </row>
    <row r="406" spans="2:12" ht="50.1" customHeight="1" x14ac:dyDescent="0.25">
      <c r="B406" s="1"/>
      <c r="D406" s="1"/>
      <c r="E406" s="1"/>
      <c r="G406" s="1"/>
      <c r="H406" s="52"/>
      <c r="L406" s="1"/>
    </row>
    <row r="407" spans="2:12" ht="50.1" customHeight="1" x14ac:dyDescent="0.25">
      <c r="B407" s="1"/>
      <c r="D407" s="1"/>
      <c r="E407" s="1"/>
      <c r="G407" s="1"/>
      <c r="H407" s="52"/>
      <c r="L407" s="1"/>
    </row>
    <row r="408" spans="2:12" ht="50.1" customHeight="1" x14ac:dyDescent="0.25">
      <c r="B408" s="1"/>
      <c r="D408" s="1"/>
      <c r="E408" s="1"/>
      <c r="G408" s="1"/>
      <c r="H408" s="52"/>
      <c r="L408" s="1"/>
    </row>
    <row r="409" spans="2:12" ht="50.1" customHeight="1" x14ac:dyDescent="0.25">
      <c r="B409" s="1"/>
      <c r="D409" s="1"/>
      <c r="E409" s="1"/>
      <c r="G409" s="1"/>
      <c r="H409" s="52"/>
      <c r="L409" s="1"/>
    </row>
    <row r="410" spans="2:12" ht="50.1" customHeight="1" x14ac:dyDescent="0.25">
      <c r="B410" s="1"/>
      <c r="D410" s="1"/>
      <c r="E410" s="1"/>
      <c r="G410" s="1"/>
      <c r="H410" s="52"/>
      <c r="L410" s="1"/>
    </row>
    <row r="411" spans="2:12" ht="50.1" customHeight="1" x14ac:dyDescent="0.25">
      <c r="B411" s="1"/>
      <c r="D411" s="1"/>
      <c r="E411" s="1"/>
      <c r="G411" s="1"/>
      <c r="H411" s="52"/>
      <c r="L411" s="1"/>
    </row>
    <row r="412" spans="2:12" ht="50.1" customHeight="1" x14ac:dyDescent="0.25">
      <c r="B412" s="1"/>
      <c r="D412" s="1"/>
      <c r="E412" s="1"/>
      <c r="G412" s="1"/>
      <c r="H412" s="52"/>
      <c r="L412" s="1"/>
    </row>
    <row r="413" spans="2:12" ht="50.1" customHeight="1" x14ac:dyDescent="0.25">
      <c r="B413" s="1"/>
      <c r="D413" s="1"/>
      <c r="E413" s="1"/>
      <c r="G413" s="1"/>
      <c r="H413" s="52"/>
      <c r="L413" s="1"/>
    </row>
    <row r="414" spans="2:12" ht="50.1" customHeight="1" x14ac:dyDescent="0.25">
      <c r="B414" s="1"/>
      <c r="D414" s="1"/>
      <c r="E414" s="1"/>
      <c r="G414" s="1"/>
      <c r="H414" s="52"/>
      <c r="L414" s="1"/>
    </row>
    <row r="415" spans="2:12" ht="50.1" customHeight="1" x14ac:dyDescent="0.25">
      <c r="B415" s="1"/>
      <c r="D415" s="1"/>
      <c r="E415" s="1"/>
      <c r="G415" s="1"/>
      <c r="H415" s="52"/>
      <c r="L415" s="1"/>
    </row>
    <row r="416" spans="2:12" ht="50.1" customHeight="1" x14ac:dyDescent="0.25">
      <c r="B416" s="1"/>
      <c r="D416" s="1"/>
      <c r="E416" s="1"/>
      <c r="G416" s="1"/>
      <c r="H416" s="52"/>
      <c r="L416" s="1"/>
    </row>
    <row r="417" spans="2:12" ht="50.1" customHeight="1" x14ac:dyDescent="0.25">
      <c r="B417" s="1"/>
      <c r="D417" s="1"/>
      <c r="E417" s="1"/>
      <c r="G417" s="1"/>
      <c r="H417" s="52"/>
      <c r="L417" s="1"/>
    </row>
    <row r="418" spans="2:12" ht="50.1" customHeight="1" x14ac:dyDescent="0.25">
      <c r="B418" s="1"/>
      <c r="D418" s="1"/>
      <c r="E418" s="1"/>
      <c r="G418" s="1"/>
      <c r="H418" s="52"/>
      <c r="L418" s="1"/>
    </row>
    <row r="419" spans="2:12" ht="50.1" customHeight="1" x14ac:dyDescent="0.25">
      <c r="B419" s="1"/>
      <c r="D419" s="1"/>
      <c r="E419" s="1"/>
      <c r="G419" s="1"/>
      <c r="H419" s="52"/>
      <c r="L419" s="1"/>
    </row>
    <row r="420" spans="2:12" ht="50.1" customHeight="1" x14ac:dyDescent="0.25">
      <c r="B420" s="1"/>
      <c r="D420" s="1"/>
      <c r="E420" s="1"/>
      <c r="G420" s="1"/>
      <c r="H420" s="52"/>
      <c r="L420" s="1"/>
    </row>
    <row r="421" spans="2:12" ht="50.1" customHeight="1" x14ac:dyDescent="0.25">
      <c r="B421" s="1"/>
      <c r="D421" s="1"/>
      <c r="E421" s="1"/>
      <c r="G421" s="1"/>
      <c r="H421" s="52"/>
      <c r="L421" s="1"/>
    </row>
    <row r="422" spans="2:12" ht="50.1" customHeight="1" x14ac:dyDescent="0.25">
      <c r="B422" s="1"/>
      <c r="D422" s="1"/>
      <c r="E422" s="1"/>
      <c r="G422" s="1"/>
      <c r="H422" s="52"/>
      <c r="L422" s="1"/>
    </row>
    <row r="423" spans="2:12" ht="50.1" customHeight="1" x14ac:dyDescent="0.25">
      <c r="B423" s="1"/>
      <c r="D423" s="1"/>
      <c r="E423" s="1"/>
      <c r="G423" s="1"/>
      <c r="H423" s="52"/>
      <c r="L423" s="1"/>
    </row>
    <row r="424" spans="2:12" ht="50.1" customHeight="1" x14ac:dyDescent="0.25">
      <c r="B424" s="1"/>
      <c r="D424" s="1"/>
      <c r="E424" s="1"/>
      <c r="G424" s="1"/>
      <c r="H424" s="52"/>
      <c r="L424" s="1"/>
    </row>
    <row r="425" spans="2:12" ht="50.1" customHeight="1" x14ac:dyDescent="0.25">
      <c r="B425" s="1"/>
      <c r="D425" s="1"/>
      <c r="E425" s="1"/>
      <c r="G425" s="1"/>
      <c r="H425" s="52"/>
      <c r="L425" s="1"/>
    </row>
    <row r="426" spans="2:12" ht="50.1" customHeight="1" x14ac:dyDescent="0.25">
      <c r="B426" s="1"/>
      <c r="D426" s="1"/>
      <c r="E426" s="1"/>
      <c r="G426" s="1"/>
      <c r="H426" s="52"/>
      <c r="L426" s="1"/>
    </row>
    <row r="427" spans="2:12" ht="50.1" customHeight="1" x14ac:dyDescent="0.25">
      <c r="B427" s="1"/>
      <c r="D427" s="1"/>
      <c r="E427" s="1"/>
      <c r="G427" s="1"/>
      <c r="H427" s="52"/>
      <c r="L427" s="1"/>
    </row>
    <row r="428" spans="2:12" ht="50.1" customHeight="1" x14ac:dyDescent="0.25">
      <c r="B428" s="1"/>
      <c r="D428" s="1"/>
      <c r="E428" s="1"/>
      <c r="G428" s="1"/>
      <c r="H428" s="52"/>
      <c r="L428" s="1"/>
    </row>
    <row r="429" spans="2:12" ht="50.1" customHeight="1" x14ac:dyDescent="0.25">
      <c r="B429" s="1"/>
      <c r="D429" s="1"/>
      <c r="E429" s="1"/>
      <c r="G429" s="1"/>
      <c r="H429" s="52"/>
      <c r="L429" s="1"/>
    </row>
    <row r="430" spans="2:12" ht="50.1" customHeight="1" x14ac:dyDescent="0.25">
      <c r="B430" s="1"/>
      <c r="D430" s="1"/>
      <c r="E430" s="1"/>
      <c r="G430" s="1"/>
      <c r="H430" s="52"/>
      <c r="L430" s="1"/>
    </row>
    <row r="431" spans="2:12" ht="50.1" customHeight="1" x14ac:dyDescent="0.25">
      <c r="B431" s="1"/>
      <c r="D431" s="1"/>
      <c r="E431" s="1"/>
      <c r="G431" s="1"/>
      <c r="H431" s="52"/>
      <c r="L431" s="1"/>
    </row>
    <row r="432" spans="2:12" ht="50.1" customHeight="1" x14ac:dyDescent="0.25">
      <c r="B432" s="1"/>
      <c r="D432" s="1"/>
      <c r="E432" s="1"/>
      <c r="G432" s="1"/>
      <c r="H432" s="52"/>
      <c r="L432" s="1"/>
    </row>
    <row r="433" spans="2:12" ht="50.1" customHeight="1" x14ac:dyDescent="0.25">
      <c r="B433" s="1"/>
      <c r="D433" s="1"/>
      <c r="E433" s="1"/>
      <c r="G433" s="1"/>
      <c r="H433" s="52"/>
      <c r="L433" s="1"/>
    </row>
    <row r="434" spans="2:12" ht="50.1" customHeight="1" x14ac:dyDescent="0.25">
      <c r="B434" s="1"/>
      <c r="D434" s="1"/>
      <c r="E434" s="1"/>
      <c r="G434" s="1"/>
      <c r="H434" s="52"/>
      <c r="L434" s="1"/>
    </row>
    <row r="435" spans="2:12" ht="50.1" customHeight="1" x14ac:dyDescent="0.25">
      <c r="B435" s="1"/>
      <c r="D435" s="1"/>
      <c r="E435" s="1"/>
      <c r="G435" s="1"/>
      <c r="H435" s="52"/>
      <c r="L435" s="1"/>
    </row>
    <row r="436" spans="2:12" ht="50.1" customHeight="1" x14ac:dyDescent="0.25">
      <c r="B436" s="1"/>
      <c r="D436" s="1"/>
      <c r="E436" s="1"/>
      <c r="G436" s="1"/>
      <c r="H436" s="52"/>
      <c r="L436" s="1"/>
    </row>
    <row r="437" spans="2:12" ht="50.1" customHeight="1" x14ac:dyDescent="0.25">
      <c r="B437" s="1"/>
      <c r="D437" s="1"/>
      <c r="E437" s="1"/>
      <c r="G437" s="1"/>
      <c r="H437" s="52"/>
      <c r="L437" s="1"/>
    </row>
    <row r="438" spans="2:12" ht="50.1" customHeight="1" x14ac:dyDescent="0.25">
      <c r="B438" s="1"/>
      <c r="D438" s="1"/>
      <c r="E438" s="1"/>
      <c r="G438" s="1"/>
      <c r="H438" s="52"/>
      <c r="L438" s="1"/>
    </row>
    <row r="439" spans="2:12" ht="50.1" customHeight="1" x14ac:dyDescent="0.25">
      <c r="B439" s="1"/>
      <c r="D439" s="1"/>
      <c r="E439" s="1"/>
      <c r="G439" s="1"/>
      <c r="H439" s="52"/>
      <c r="L439" s="1"/>
    </row>
    <row r="440" spans="2:12" ht="57" customHeight="1" x14ac:dyDescent="0.25">
      <c r="B440" s="1"/>
      <c r="D440" s="1"/>
      <c r="E440" s="1"/>
      <c r="G440" s="1"/>
      <c r="H440" s="52"/>
      <c r="L440" s="1"/>
    </row>
    <row r="441" spans="2:12" ht="106.5" customHeight="1" x14ac:dyDescent="0.25">
      <c r="B441" s="1"/>
      <c r="D441" s="1"/>
      <c r="E441" s="1"/>
      <c r="G441" s="1"/>
      <c r="H441" s="52"/>
      <c r="L441" s="1"/>
    </row>
    <row r="442" spans="2:12" ht="111.75" customHeight="1" x14ac:dyDescent="0.25">
      <c r="B442" s="1"/>
      <c r="D442" s="1"/>
      <c r="E442" s="1"/>
      <c r="G442" s="1"/>
      <c r="H442" s="52"/>
      <c r="L442" s="1"/>
    </row>
    <row r="443" spans="2:12" ht="77.25" customHeight="1" x14ac:dyDescent="0.25">
      <c r="B443" s="1"/>
      <c r="D443" s="1"/>
      <c r="E443" s="1"/>
      <c r="G443" s="1"/>
      <c r="H443" s="52"/>
      <c r="L443" s="1"/>
    </row>
    <row r="444" spans="2:12" ht="77.25" customHeight="1" x14ac:dyDescent="0.25">
      <c r="B444" s="1"/>
      <c r="D444" s="1"/>
      <c r="E444" s="1"/>
      <c r="G444" s="1"/>
      <c r="H444" s="52"/>
      <c r="L444" s="1"/>
    </row>
    <row r="445" spans="2:12" ht="50.1" customHeight="1" x14ac:dyDescent="0.25">
      <c r="B445" s="1"/>
      <c r="D445" s="1"/>
      <c r="E445" s="1"/>
      <c r="G445" s="1"/>
      <c r="H445" s="52"/>
      <c r="L445" s="1"/>
    </row>
    <row r="446" spans="2:12" ht="50.1" customHeight="1" x14ac:dyDescent="0.25">
      <c r="B446" s="1"/>
      <c r="D446" s="1"/>
      <c r="E446" s="1"/>
      <c r="G446" s="1"/>
      <c r="H446" s="52"/>
      <c r="L446" s="1"/>
    </row>
    <row r="447" spans="2:12" ht="50.1" customHeight="1" x14ac:dyDescent="0.25">
      <c r="B447" s="1"/>
      <c r="D447" s="1"/>
      <c r="E447" s="1"/>
      <c r="G447" s="1"/>
      <c r="H447" s="52"/>
      <c r="L447" s="1"/>
    </row>
    <row r="448" spans="2:12" ht="50.1" customHeight="1" x14ac:dyDescent="0.25">
      <c r="B448" s="1"/>
      <c r="D448" s="1"/>
      <c r="E448" s="1"/>
      <c r="G448" s="1"/>
      <c r="H448" s="52"/>
      <c r="L448" s="1"/>
    </row>
    <row r="449" spans="2:12" ht="50.1" customHeight="1" x14ac:dyDescent="0.25">
      <c r="B449" s="1"/>
      <c r="D449" s="1"/>
      <c r="E449" s="1"/>
      <c r="G449" s="1"/>
      <c r="H449" s="52"/>
      <c r="L449" s="1"/>
    </row>
    <row r="450" spans="2:12" ht="50.1" customHeight="1" x14ac:dyDescent="0.25">
      <c r="B450" s="1"/>
      <c r="D450" s="1"/>
      <c r="E450" s="1"/>
      <c r="G450" s="1"/>
      <c r="H450" s="52"/>
      <c r="L450" s="1"/>
    </row>
    <row r="451" spans="2:12" ht="50.1" customHeight="1" x14ac:dyDescent="0.25">
      <c r="B451" s="1"/>
      <c r="D451" s="1"/>
      <c r="E451" s="1"/>
      <c r="G451" s="1"/>
      <c r="H451" s="52"/>
      <c r="L451" s="1"/>
    </row>
    <row r="452" spans="2:12" ht="50.1" customHeight="1" x14ac:dyDescent="0.25">
      <c r="B452" s="1"/>
      <c r="D452" s="1"/>
      <c r="E452" s="1"/>
      <c r="G452" s="1"/>
      <c r="H452" s="52"/>
      <c r="L452" s="1"/>
    </row>
    <row r="453" spans="2:12" ht="50.1" customHeight="1" x14ac:dyDescent="0.25">
      <c r="B453" s="1"/>
      <c r="D453" s="1"/>
      <c r="E453" s="1"/>
      <c r="G453" s="1"/>
      <c r="H453" s="52"/>
      <c r="L453" s="1"/>
    </row>
    <row r="454" spans="2:12" ht="50.1" customHeight="1" x14ac:dyDescent="0.25">
      <c r="B454" s="1"/>
      <c r="D454" s="1"/>
      <c r="E454" s="1"/>
      <c r="G454" s="1"/>
      <c r="H454" s="52"/>
      <c r="L454" s="1"/>
    </row>
    <row r="455" spans="2:12" ht="50.1" customHeight="1" x14ac:dyDescent="0.25">
      <c r="B455" s="1"/>
      <c r="D455" s="1"/>
      <c r="E455" s="1"/>
      <c r="G455" s="1"/>
      <c r="H455" s="52"/>
      <c r="L455" s="1"/>
    </row>
    <row r="456" spans="2:12" ht="50.1" customHeight="1" x14ac:dyDescent="0.25">
      <c r="B456" s="1"/>
      <c r="D456" s="1"/>
      <c r="E456" s="1"/>
      <c r="G456" s="1"/>
      <c r="H456" s="52"/>
      <c r="L456" s="1"/>
    </row>
    <row r="457" spans="2:12" ht="50.1" customHeight="1" x14ac:dyDescent="0.25">
      <c r="B457" s="1"/>
      <c r="D457" s="1"/>
      <c r="E457" s="1"/>
      <c r="G457" s="1"/>
      <c r="H457" s="52"/>
      <c r="L457" s="1"/>
    </row>
    <row r="458" spans="2:12" ht="50.1" customHeight="1" x14ac:dyDescent="0.25">
      <c r="B458" s="1"/>
      <c r="D458" s="1"/>
      <c r="E458" s="1"/>
      <c r="G458" s="1"/>
      <c r="H458" s="52"/>
      <c r="L458" s="1"/>
    </row>
    <row r="459" spans="2:12" ht="50.1" customHeight="1" x14ac:dyDescent="0.25">
      <c r="B459" s="1"/>
      <c r="D459" s="1"/>
      <c r="E459" s="1"/>
      <c r="G459" s="1"/>
      <c r="H459" s="52"/>
      <c r="L459" s="1"/>
    </row>
    <row r="460" spans="2:12" ht="50.1" customHeight="1" x14ac:dyDescent="0.25">
      <c r="B460" s="1"/>
      <c r="D460" s="1"/>
      <c r="E460" s="1"/>
      <c r="G460" s="1"/>
      <c r="H460" s="52"/>
      <c r="L460" s="1"/>
    </row>
    <row r="461" spans="2:12" ht="50.1" customHeight="1" x14ac:dyDescent="0.25">
      <c r="B461" s="1"/>
      <c r="D461" s="1"/>
      <c r="E461" s="1"/>
      <c r="G461" s="1"/>
      <c r="H461" s="52"/>
      <c r="L461" s="1"/>
    </row>
    <row r="462" spans="2:12" ht="50.1" customHeight="1" x14ac:dyDescent="0.25">
      <c r="B462" s="1"/>
      <c r="D462" s="1"/>
      <c r="E462" s="1"/>
      <c r="G462" s="1"/>
      <c r="H462" s="52"/>
      <c r="L462" s="1"/>
    </row>
    <row r="463" spans="2:12" ht="98.25" customHeight="1" x14ac:dyDescent="0.25">
      <c r="B463" s="1"/>
      <c r="D463" s="1"/>
      <c r="E463" s="1"/>
      <c r="G463" s="1"/>
      <c r="H463" s="52"/>
      <c r="L463" s="1"/>
    </row>
    <row r="464" spans="2:12" ht="98.25" customHeight="1" x14ac:dyDescent="0.25">
      <c r="B464" s="1"/>
      <c r="D464" s="1"/>
      <c r="E464" s="1"/>
      <c r="G464" s="1"/>
      <c r="H464" s="52"/>
      <c r="L464" s="1"/>
    </row>
    <row r="465" spans="2:12" ht="69" customHeight="1" x14ac:dyDescent="0.25">
      <c r="B465" s="1"/>
      <c r="D465" s="1"/>
      <c r="E465" s="1"/>
      <c r="G465" s="1"/>
      <c r="H465" s="52"/>
      <c r="L465" s="1"/>
    </row>
  </sheetData>
  <autoFilter ref="B19:O237"/>
  <mergeCells count="5">
    <mergeCell ref="B1:N1"/>
    <mergeCell ref="B3:C3"/>
    <mergeCell ref="F4:I8"/>
    <mergeCell ref="F11:I16"/>
    <mergeCell ref="B18:C1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64">
      <formula1>$E$350989:$E$352681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64:B65">
      <formula1>$E$350942:$E$352634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63 B66:B86">
      <formula1>$E$350945:$E$352637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56:B62">
      <formula1>$E$350952:$E$352644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47">
      <formula1>$E$350961:$E$352653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46 B48:B55">
      <formula1>$E$350962:$E$352654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45">
      <formula1>$E$350963:$E$352655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44">
      <formula1>$E$350964:$E$352656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42:B43">
      <formula1>$E$350965:$E$352657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39">
      <formula1>$E$350969:$E$352661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15 B38">
      <formula1>$E$350970:$E$352662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G159:G162 G164">
      <formula1>$C$350992:$C$350998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79:B180 B41">
      <formula1>$E$350967:$E$352659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77:B178 B181 B40">
      <formula1>$E$350968:$E$352660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74:B176 B27">
      <formula1>$E$350971:$E$352663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68:B173">
      <formula1>$E$350983:$E$352675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66:B167">
      <formula1>$E$350987:$E$352679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60">
      <formula1>$E$350991:$E$352683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59 B161:B163">
      <formula1>$E$350992:$E$352684</formula1>
    </dataValidation>
  </dataValidations>
  <hyperlinks>
    <hyperlink ref="C7" r:id="rId1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2016-09-16T20:47:15Z</dcterms:modified>
</cp:coreProperties>
</file>