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mc:AlternateContent xmlns:mc="http://schemas.openxmlformats.org/markup-compatibility/2006">
    <mc:Choice Requires="x15">
      <x15ac:absPath xmlns:x15ac="http://schemas.microsoft.com/office/spreadsheetml/2010/11/ac" url="C:\Users\PLANEACIÓN\Documents\PLANEACION 2016-2021\2021\PLAN DE ACCION 2021\3ER SEGUIMIENTO\"/>
    </mc:Choice>
  </mc:AlternateContent>
  <xr:revisionPtr revIDLastSave="0" documentId="13_ncr:1_{756600DE-36CE-491F-ADA5-16A556F69643}" xr6:coauthVersionLast="36" xr6:coauthVersionMax="36" xr10:uidLastSave="{00000000-0000-0000-0000-000000000000}"/>
  <bookViews>
    <workbookView xWindow="0" yWindow="0" windowWidth="28800" windowHeight="12225" activeTab="1" xr2:uid="{00000000-000D-0000-FFFF-FFFF00000000}"/>
  </bookViews>
  <sheets>
    <sheet name="GESTION MISIONAL" sheetId="1" r:id="rId1"/>
    <sheet name="GESTION INSTITUCIONAL" sheetId="2" r:id="rId2"/>
    <sheet name="Hoja1" sheetId="3" state="hidden" r:id="rId3"/>
  </sheets>
  <calcPr calcId="191029"/>
</workbook>
</file>

<file path=xl/calcChain.xml><?xml version="1.0" encoding="utf-8"?>
<calcChain xmlns="http://schemas.openxmlformats.org/spreadsheetml/2006/main">
  <c r="S38" i="2" l="1"/>
  <c r="S33" i="2"/>
  <c r="R35" i="1"/>
  <c r="Q10" i="1"/>
  <c r="R34" i="1"/>
  <c r="R6" i="1"/>
  <c r="R7" i="1"/>
  <c r="R8" i="1"/>
  <c r="R9" i="1"/>
  <c r="R10" i="1"/>
  <c r="R11" i="1"/>
  <c r="R12" i="1"/>
  <c r="R13" i="1"/>
  <c r="R14" i="1"/>
  <c r="R15" i="1"/>
  <c r="R16" i="1"/>
  <c r="R17" i="1"/>
  <c r="R18" i="1"/>
  <c r="R19" i="1"/>
  <c r="R20" i="1"/>
  <c r="R21" i="1"/>
  <c r="R22" i="1"/>
  <c r="R23" i="1"/>
  <c r="R24" i="1"/>
  <c r="R25" i="1"/>
  <c r="R26" i="1"/>
  <c r="R27" i="1"/>
  <c r="R28" i="1"/>
  <c r="R29" i="1"/>
  <c r="R30" i="1"/>
  <c r="R4" i="1"/>
  <c r="O36" i="2"/>
  <c r="S32" i="2"/>
  <c r="S31" i="2"/>
  <c r="S30" i="2"/>
  <c r="I30" i="2"/>
  <c r="S29" i="2"/>
  <c r="S28" i="2"/>
  <c r="S27" i="2"/>
  <c r="S26" i="2"/>
  <c r="T24" i="2"/>
  <c r="S24" i="2"/>
  <c r="S22" i="2"/>
  <c r="M22" i="2"/>
  <c r="I22" i="2"/>
  <c r="S21" i="2"/>
  <c r="M21" i="2"/>
  <c r="J20" i="2"/>
  <c r="K20" i="2" s="1"/>
  <c r="J19" i="2"/>
  <c r="K19" i="2" s="1"/>
  <c r="S19" i="2" s="1"/>
  <c r="S18" i="2"/>
  <c r="S17" i="2"/>
  <c r="S16" i="2"/>
  <c r="S14" i="2"/>
  <c r="S13" i="2"/>
  <c r="S10" i="2"/>
  <c r="S9" i="2"/>
  <c r="S8" i="2"/>
  <c r="R7" i="2"/>
  <c r="S7" i="2" s="1"/>
  <c r="R6" i="2"/>
  <c r="I6" i="2"/>
  <c r="K6" i="2" s="1"/>
  <c r="S6" i="2" s="1"/>
  <c r="I5" i="2"/>
  <c r="J5" i="2" s="1"/>
  <c r="K5" i="2" s="1"/>
  <c r="S4" i="2"/>
  <c r="N32" i="1"/>
  <c r="L28" i="1"/>
  <c r="L24" i="1"/>
  <c r="N19" i="1"/>
  <c r="S10" i="1"/>
  <c r="S9" i="1"/>
  <c r="R36" i="1" l="1"/>
  <c r="S39" i="2"/>
  <c r="S20" i="2"/>
  <c r="L20" i="2"/>
  <c r="S5" i="2"/>
  <c r="S37" i="2" s="1"/>
  <c r="L5" i="2"/>
  <c r="M5" i="2" s="1"/>
  <c r="L6" i="2"/>
  <c r="L19" i="2"/>
</calcChain>
</file>

<file path=xl/sharedStrings.xml><?xml version="1.0" encoding="utf-8"?>
<sst xmlns="http://schemas.openxmlformats.org/spreadsheetml/2006/main" count="527" uniqueCount="380">
  <si>
    <t xml:space="preserve">PLAN DE ACCIÓN 2021: COMPONENTE GESTIÓN MISIONAL
INSTITUTO NACIONAL DE FORMACIÓN TÉCNICA PROFESIONAL DE SAN ANDRÉS Y PROVIDENCIA - INFOTEP SAI
</t>
  </si>
  <si>
    <t>SEGUIMIENTO 3ER TRIMESTRE DE 2021- MESES: JULIO, AGOSTO, SEPTIEMBRE</t>
  </si>
  <si>
    <t>LÍNEAS TEMÁTICAS PDI</t>
  </si>
  <si>
    <t>OBJETIVOS</t>
  </si>
  <si>
    <t>ACCIONES DEL PLAN</t>
  </si>
  <si>
    <t>INDICADORES</t>
  </si>
  <si>
    <t>FÓRMULA DEL INDICADOR</t>
  </si>
  <si>
    <t>LÍNEA BASE</t>
  </si>
  <si>
    <t>META 2021</t>
  </si>
  <si>
    <t>PROYECCIÓN DE LA EJECUCIÓN DE LA META TRIMESTRALMENTE</t>
  </si>
  <si>
    <t>TOTAL</t>
  </si>
  <si>
    <t xml:space="preserve">RESPONSABLES DE LA EJECUCION </t>
  </si>
  <si>
    <t>RECURSOS 2021</t>
  </si>
  <si>
    <t>TIPO Y FUENTE DE RECURSOS</t>
  </si>
  <si>
    <t>ESTADO DE CUMPLIMIENTO</t>
  </si>
  <si>
    <t>REPORTE NÚMERICO O PORCENTUAL DEL AVANCE EN EL CUMPLIMIENTO DE LA META</t>
  </si>
  <si>
    <t>% DE AVANCE DEL PERIODO</t>
  </si>
  <si>
    <t>REPORTE DE RECURSOS FINANCIEROS EJECUTADOS CON CORTE CORTE 30 DE SEPTIEMBRE</t>
  </si>
  <si>
    <t>REPORTE CUALITATIVO DEL AVANCE EN EL CUMPLIMIENTO DE LA META</t>
  </si>
  <si>
    <t>MEDIO DE VERIFICACIÓN DE EVIDENCIAS</t>
  </si>
  <si>
    <t>OBSERVACIONES</t>
  </si>
  <si>
    <t>TRIM I</t>
  </si>
  <si>
    <t>TRIM II</t>
  </si>
  <si>
    <t>TRIM III</t>
  </si>
  <si>
    <t>TRIM IV</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</si>
  <si>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</si>
  <si>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</si>
  <si>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</si>
  <si>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</si>
  <si>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</si>
  <si>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</si>
  <si>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Ejecutado en el semestre anterior</t>
  </si>
  <si>
    <t>Para el segundo semestre del año el numero de estudiantes asciende a 586</t>
  </si>
  <si>
    <t>SNIES</t>
  </si>
  <si>
    <t>Diseñar una (1)  estrategia pertinente de articulación de la educación superior con la media</t>
  </si>
  <si>
    <t>Documento de planeación de estrategia de articulación de la educación superior con media</t>
  </si>
  <si>
    <t># de documentos de estrategia de articulación de la educación superior con la media formulado y aprobado</t>
  </si>
  <si>
    <t>Se elabora documento en el que se presenta la estrategia planeada, para ello se tuvo en cuenta la reunión celebrada con la secretaría de educación y los profesionales a cargo del tema de articulación</t>
  </si>
  <si>
    <t>Incrementar la apropiación de uso de recursos biliográficos a nivel institucional</t>
  </si>
  <si>
    <t>Implementar acciones para la mejora en la prestación del servicio de la bibilioteca</t>
  </si>
  <si>
    <t>Porcentaje de usuarios que califican satisfactoriamente los servicios de la biblioteca</t>
  </si>
  <si>
    <t>(# de usuarios que califican satisfactoriamente los servicios de la biblioteca/# de usuarios de la biblioteca)*100</t>
  </si>
  <si>
    <t>Vicerrectoría Académica: Biblioteca - Zoraida Vanegas</t>
  </si>
  <si>
    <t>Funcionamiento</t>
  </si>
  <si>
    <t>Por ejecutar</t>
  </si>
  <si>
    <t>Se diseña encuesta en google forms para que sea aplicada a la comunidad academica.</t>
  </si>
  <si>
    <t>Alianzas estratégicas</t>
  </si>
  <si>
    <t xml:space="preserve"> Consolidar alianzas estratégicas para la articulación interinstitucional, ampliación de oferta y la inclusión de mejores prácticas.</t>
  </si>
  <si>
    <t xml:space="preserve"> Consolidar alianzas estratégicas pertinentes  para el desarrollo de las acciones misionales y/o de apoyo de la institución la articulación </t>
  </si>
  <si>
    <t>Alianzas estratégicas consolidadas</t>
  </si>
  <si>
    <t>Número de alianzas estratégicas consolidadas</t>
  </si>
  <si>
    <t>Vicerrectoría Académica: Coordinación de Extensión - Julliet Orozco</t>
  </si>
  <si>
    <t>-</t>
  </si>
  <si>
    <t>Redifinición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</si>
  <si>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</si>
  <si>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</si>
  <si>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</si>
  <si>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de acciones implementadas / # de acciones planeadas) * 100</t>
  </si>
  <si>
    <t>Nación - inversión</t>
  </si>
  <si>
    <t>En ejecución</t>
  </si>
  <si>
    <t>https://infotepsai.edu.co/t-participa/participacion-en-la-formulacion-de-politicas</t>
  </si>
  <si>
    <t>Idiomas</t>
  </si>
  <si>
    <t>Implementar estrategias para el mejoramiento del nivel de la segunda lengua en la comunidad educativa</t>
  </si>
  <si>
    <t xml:space="preserve">Promover el aprendizaje de idiomas </t>
  </si>
  <si>
    <t>Número  de personas formadas en Inglés o Kriol</t>
  </si>
  <si>
    <t xml:space="preserve"># de personas formados </t>
  </si>
  <si>
    <t>https://drive.google.com/drive/folders/1PDzcCJo-hDSCbbbAwG5bVdhZzxJNrpXD</t>
  </si>
  <si>
    <t>Porcentaje de estudiantes, docentes y funcionarios formados en ingles</t>
  </si>
  <si>
    <t>% de estudiantes, docentes y funcionarios con nivel de Inglés alto</t>
  </si>
  <si>
    <t>Se contrató dos docentes para dictar inglés a todos los funcionarios de la institución desde el primer semestre para mejorar sus competencias comunicativas, el segundo semestre comenzó el día 2 de agosto.</t>
  </si>
  <si>
    <t>Movilidad académica</t>
  </si>
  <si>
    <t>Implementar la política de Internacionalización</t>
  </si>
  <si>
    <t>Implementar las acciones contempladas en el documento técnico que traza la ruta de la internacionalización en el Infotep</t>
  </si>
  <si>
    <t>% porcentaje de implementación de las acciones</t>
  </si>
  <si>
    <t>Ejecutar acciones para el desarrollo de actividades la movilidad nacional e internacional (en modalidad presencial o en casa)</t>
  </si>
  <si>
    <t>Establecer canales de comunicación asertivos para mantener informados a estudiantes, docentes y profesionales del área académica acerca de las oportunidades de movilidad. Difusion por chat de profesores y correos electronicos de todo el cronograma de eventos academicos ofertados por las IES que conforman RCI Y REDTTU para movilidad virtual</t>
  </si>
  <si>
    <t>% de cumplimiento en la Movilidad nacional e internacional  </t>
  </si>
  <si>
    <t>(# de acciones desarrolladas / # de acciones planeadas) * 100</t>
  </si>
  <si>
    <t>Contacto con diferentes instituciones como la Corporación Universitaria Rafael Núñez CURN, Institución Universitaria ITSA, Universidad Simón Bolívar en convocatorias de Clases Espejo para los profesores de la institución, con el objetivo de cualificarlos en dicho tema. Organización de eventos en red para desarrollar en el último trimestre del año con la RCI.</t>
  </si>
  <si>
    <t>Extensión y proyección social</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</si>
  <si>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</si>
  <si>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</si>
  <si>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definidas</t>
  </si>
  <si>
    <t>(# estrategias ejecutadas/ # de estrategias identificadas) * 100</t>
  </si>
  <si>
    <t>Vicerrectoría Académica: Coordinación de Extensión</t>
  </si>
  <si>
    <t>Diseñar e implementar actividades orientadas a la Proyección Social del INFOTEP con la comunidad</t>
  </si>
  <si>
    <t>Cantidad de actividades implementadas</t>
  </si>
  <si>
    <t>(# de actividades implementadas/ # de actividades programadas)*100</t>
  </si>
  <si>
    <t>Medir la satisfacción de los beneficiarios de actividades de proyección social</t>
  </si>
  <si>
    <t>Porcentaje de beneficiarios que califican las acciones de proyección social que califican con un 80% o más de satisfacción las actividades de proyección social</t>
  </si>
  <si>
    <t>% de actividades calificadas con 80% o más de favorabilidad</t>
  </si>
  <si>
    <t>Elaboración de instrumento borrador para medir la satisfacción de beneficiarios de actividades de proyección social</t>
  </si>
  <si>
    <t>Atender las necesidades de los egresados</t>
  </si>
  <si>
    <t>Diseñar e implementar con los egresados estrategias que permitan la participación de un mayor número de exalumnos en las actividades de la institución</t>
  </si>
  <si>
    <t>Porcentaje de estrategias diseñadas</t>
  </si>
  <si>
    <t>(# de egresados que participaron en el diseño estrategias/ # de estrategias planeadas)*100</t>
  </si>
  <si>
    <t>Se realizó el cronograma y agenda de trabajo para el encuentro de egresados, así como el estudio previo para el desarrollo del evento.</t>
  </si>
  <si>
    <t>Porcentaje de egresados que participan de las estrategias</t>
  </si>
  <si>
    <t># de egresados que participaron en las estrategias/ # total de egresados caracterizados)*100</t>
  </si>
  <si>
    <t>Socialización de activdades a través de correos electrónicos y de nueva  alianza para profesionalizacion de técnicos profesionales con UNIREMINGTON</t>
  </si>
  <si>
    <t>Acceso, permanencia y graduación</t>
  </si>
  <si>
    <t>Incrementar la cantidad estudiantes que acceden, permanecen y se graduan del INFOTEP</t>
  </si>
  <si>
    <t>Desarrollar las actividades del Plan de acceso, permanencia y graduación institucional</t>
  </si>
  <si>
    <t>Porcentaje de actividades ejecudaras</t>
  </si>
  <si>
    <t>(# de acciones del plan de acceso, permanencia y graduación ejecutadas / # de acciones de plan de acceso, permanencia y graduación planeados)*100</t>
  </si>
  <si>
    <t>Vicerrectoría Académica: Coordinación de Bienestar - Surisadys Baena</t>
  </si>
  <si>
    <t>Actualizar el plan de acceso permanencia y graduación de la institución</t>
  </si>
  <si>
    <t>Documento de Acceso, Permanencia y Graduación Actualizado</t>
  </si>
  <si>
    <t># de documento actualizado</t>
  </si>
  <si>
    <t>Vicerrectoría Académica: Coordinación Académica y Bienestar - Surisadys Baena y Jamina Henry</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</si>
  <si>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</si>
  <si>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</si>
  <si>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tranversal</t>
  </si>
  <si>
    <t>Número de beneficiarios</t>
  </si>
  <si>
    <t>Disminuir la deserción estudiantil</t>
  </si>
  <si>
    <t xml:space="preserve">Desarrollar  acciones con miras a reducir el porcentaje de estudiantes que desiertan de los programas académicos </t>
  </si>
  <si>
    <t>Porcentaje de reducción de la deserción con respecto a la vigencia anterior</t>
  </si>
  <si>
    <t>(# de estudiantes que desieratan en la vigencia t/# de estudiantes desietan en la vigencia t-1)*100</t>
  </si>
  <si>
    <t>Formular e Implementar una estrategia institucional de inclusión</t>
  </si>
  <si>
    <t>Realizar acciones para el diseño y puesta en marcha de la  estrategia institucional de inclusión</t>
  </si>
  <si>
    <t>Porcentaje de acciones implementadas</t>
  </si>
  <si>
    <t>(# de acciones implementadas/ # de acciones programadas) * 100</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</si>
  <si>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</si>
  <si>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</si>
  <si>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</si>
  <si>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</si>
  <si>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</si>
  <si>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Vicerrectoría Académica: Coordinación de investigación - Ian David Criollo</t>
  </si>
  <si>
    <t>Un producto de Investigación (Artículo Científico) presentado a revista Indexada Generado por el Grupo de Investigación</t>
  </si>
  <si>
    <t>Vincular estudiantes en los semilleros de investigación de la institución</t>
  </si>
  <si>
    <t xml:space="preserve">Participación de estudiantes en los semilleros de investigación </t>
  </si>
  <si>
    <t># de estudiantes que conforma los semilleros de investigacion institucional</t>
  </si>
  <si>
    <t>Listado de estudiantes que hacen parte del semillero de Investigación.</t>
  </si>
  <si>
    <t>Capacitar a los miembros del grupo y semillero de investigación con la formación pertinente y necesaria para el desarrollo de sus actividades</t>
  </si>
  <si>
    <t>porcentaje de personas capacitaciones entregadas a los miembros</t>
  </si>
  <si>
    <t># de capacitaciones entregadas a los miembros del grupo y semillero de investigación</t>
  </si>
  <si>
    <t>Emprendimiento</t>
  </si>
  <si>
    <t>Diseñar y poner en marcha una estrategia institucional para el fortalecimiento e implementación de iniciativas de emprendimiento de los estudiantes y docentes de la institución</t>
  </si>
  <si>
    <t>Presentar ante la alta dirección los protocolos para los incentivos en la política de emprendimiento</t>
  </si>
  <si>
    <t>Documento de aprobación</t>
  </si>
  <si>
    <t># de documentos aprobados</t>
  </si>
  <si>
    <t>Implementar las acciones de la política de emprendimiento conducientes al apoyo institucional de una iniciativa de emprendimiento</t>
  </si>
  <si>
    <t>Emprendimientos de la de los estudiantes y docentes de la institución financiados</t>
  </si>
  <si>
    <t># de iniciativas financiadas</t>
  </si>
  <si>
    <t>Se ha generado la Resolución No. 135 del 16 de Septiembre de 2021, que soporta y da apertura a la Convocatoria de Emprendimiento, la cual contempla a apoyo en la financiación de Iniciativas de Emprendimiento, el proceso de acuerdo al cronograma estima para la 1ra semana de Diciembre la entrega y premiación de participantes. (Documento adjunto Concurso, Ver cronograma).</t>
  </si>
  <si>
    <t>Porcentaje de acciones de la política de emprendimiento implementadas</t>
  </si>
  <si>
    <t>(# de acciones de la política de emprendimiento implementadas / # de acciones de la política de mprendimiento planeadad)*100</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</si>
  <si>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</si>
  <si>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</si>
  <si>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</si>
  <si>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apropiación del modelo de autoevaluación</t>
  </si>
  <si>
    <t>(# de acciones implementadas/ # de acciones formuladas) * 100</t>
  </si>
  <si>
    <t>A la fecha el proceso de Autoevaluacion de los 2 programas se encuentra en la etapa de procesamiento de la información recogida. En lo que queda del año en curso, se espera queden listos los informes de autoevaluación y planes de mejoramiento.</t>
  </si>
  <si>
    <t>TOTAL PA INVERSIÓN 2021</t>
  </si>
  <si>
    <t>Avance físico de productos con corte 30 de septiembre</t>
  </si>
  <si>
    <t>Ejecución financiera con corte 30 de septiembre</t>
  </si>
  <si>
    <t>Porcentaje de ejecución financiera con corte 30 de septiembre</t>
  </si>
  <si>
    <t>PLAN DE ACCIÓN 2021: COMPONENTE GESTIÓN INSTITUCIONAL
 INSTITUTO NACIONAL DE FORMACIÓN TÉCNICA PROFESIONAL DE SAN ANDRÉS Y PROVIDENCIA - INFOTEP SAI</t>
  </si>
  <si>
    <t>POLÍTICA MIPG O INSTITUCIONAL ASOCIADA</t>
  </si>
  <si>
    <t>RESPONSABLES DE LA EJECUCION</t>
  </si>
  <si>
    <t>RECURSOS FINANCIEROS 2021</t>
  </si>
  <si>
    <t xml:space="preserve">TRIM I </t>
  </si>
  <si>
    <t xml:space="preserve">TRIM III </t>
  </si>
  <si>
    <t xml:space="preserve">TRIM IV </t>
  </si>
  <si>
    <t>VALOR 2021</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</si>
  <si>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</si>
  <si>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</si>
  <si>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</si>
  <si>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</si>
  <si>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</si>
  <si>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</si>
  <si>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</si>
  <si>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</si>
  <si>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r>
      <rPr>
        <u/>
        <sz val="11"/>
        <color rgb="FF1155CC"/>
        <rFont val="Arial"/>
      </rPr>
      <t>https://drive.google.com/drive/u/0/folders/1aUOf_NDjZMIsZJJZ9y9slFrVHjCXdjbX:</t>
    </r>
    <r>
      <rPr>
        <sz val="11"/>
        <color theme="1"/>
        <rFont val="Arial"/>
      </rPr>
      <t xml:space="preserve"> _TALLER INVESTIGACIÓN _INCENTIVOS OTORGADOS _ANALISIS PUESTOS DE TRABAJO</t>
    </r>
  </si>
  <si>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</si>
  <si>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</si>
  <si>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</si>
  <si>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</si>
  <si>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</si>
  <si>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r>
      <rPr>
        <u/>
        <sz val="11"/>
        <color rgb="FF1155CC"/>
        <rFont val="Arial"/>
      </rPr>
      <t>https://drive.google.com/drive/u/0/folders/1pgq45kanBKqE_7G80rNqc4ME7Jb1SQx9:</t>
    </r>
    <r>
      <rPr>
        <sz val="11"/>
        <color rgb="FF000000"/>
        <rFont val="Arial"/>
      </rPr>
      <t xml:space="preserve"> _Certificado microbiologico de agua. 
 _Actas elecciones comité de convivencia laboral. 
 _Correo electrónico de Socialización del instructivo para el reporte de enfermedad laboral y del instructivo de Notificación e Investigación de Accidentes e Incidentes de Trabajo.
 _ Correo electrónico de notificación de realización de exámenes y cronograma 
 _ Resolución 129 de 2021 Conformación de las brigadas de emergencia.
  _ Informe de realización de pausas activas. 
 _Documento certificado SNIES de reporte vacunados. 
 _Lista de asistencia capacitación conservación de la voz para docentes.
  _Informe merienda saludable. 
 _Reporte ficha de indicadores
 _Documento plan de emergencia y contingencia 2021
 _Documento Protocolo de bioseguridad INFOTEP
 _Documento Protocolo de bioseguridad INFOFIT
 _Documento reporte de condición de salud</t>
    </r>
  </si>
  <si>
    <t>Apostar por la integridad integridad en el actuar de los servidores y contratistas de la entidad, mediante la puesta en marcha del plan de trabajo de la política de Integridad</t>
  </si>
  <si>
    <t>Política de Integridad</t>
  </si>
  <si>
    <t>Porcentaje de funcionarios y contratistas que realicen la declaración conflictos de interés</t>
  </si>
  <si>
    <t>Jefe de Talento Humano - Geraldine Gordon</t>
  </si>
  <si>
    <t>Se hizo la solicitud a los funcionarios de que diligenciaran la declaración de bienes y rentas y conflictos de interés, a la fecha se cuenta con 12 personas que lo han realizado, los 3 directivos que deben adelantarlo por ley para ser publicado en la página web, más 5 funcionarios de planta y 3 contratistas.</t>
  </si>
  <si>
    <t>https://drive.google.com/drive/u/0/folders/1IVz_cVxdYdbwG06_w5Znc4Byww1l9_yi _listado de personas que han diligenciado _correo en el que se le solicita a los funcionarios que deben hacerlo</t>
  </si>
  <si>
    <t xml:space="preserve">Porcentaje de funcionarios y contratistas que realizan el curso de transparencia </t>
  </si>
  <si>
    <t>(# de funcionarios y contratistas que se certifican/ # total de funcionarios y contratistas de la entidad)*100</t>
  </si>
  <si>
    <t>4'0%</t>
  </si>
  <si>
    <t>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veinticuatro (24) funcionarios de planta, los cuales fueron certificados por el MEN + dos servidores que hicieron el la función pública para un total de veintiseis (26). Para el corte del tercer trimestre se cerró con 5 contratistas participantes. Por su parte, este grupo de valor lo realizó con la misma metodología en septiembre, logrando que participaran en las jornadas y se certificaran un total de diez (10) personas. Se adelantó de forma dirigida el curso de transparencia de la función pública y lo realizaron un total cuatro (4) funcionarios de la entidad y diez (10) contratistas.</t>
  </si>
  <si>
    <r>
      <rPr>
        <sz val="11"/>
        <rFont val="Arial"/>
      </rPr>
      <t xml:space="preserve">Certificaciones de funcionarios y contratistas: </t>
    </r>
    <r>
      <rPr>
        <u/>
        <sz val="11"/>
        <color rgb="FF1155CC"/>
        <rFont val="Arial"/>
      </rPr>
      <t>https://drive.google.com/drive/folders/1c9UpIPde7eFIhLMln8Gm7Bol0oiL33FP?usp=sharing</t>
    </r>
  </si>
  <si>
    <t>Diseñar e implementar el canal de denuncia</t>
  </si>
  <si>
    <t>Porcentaje de implementación del canal de denuncias</t>
  </si>
  <si>
    <t>(# de acciones implementadas/# de acciones planeadas)*100</t>
  </si>
  <si>
    <t>Aumentar la planta de personal de docentes</t>
  </si>
  <si>
    <t>Planta de personal de docentes aumentada</t>
  </si>
  <si>
    <t># de docentes nuevos vinculados a la institución</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</si>
  <si>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</si>
  <si>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https://drive.google.com/drive/folders/12YY4TbV_MdKtXX1-DsJJNloeuJNmBPab</t>
  </si>
  <si>
    <t>Capacitar a los docentes en saberes transversales</t>
  </si>
  <si>
    <t>Cantidad de docentes capacitados</t>
  </si>
  <si>
    <t># de docentes capacitados</t>
  </si>
  <si>
    <t>Bajo el liderazgo del proceso de investigación, se llevó a cabo un taller dirigido a los docentes y miembros del semillero de investigación. Contó con la asistencia de los siete (7) docentes de planta, cuatro (4) y seis (6) docentes ocasionales.</t>
  </si>
  <si>
    <r>
      <rPr>
        <sz val="11"/>
        <rFont val="Arial"/>
      </rPr>
      <t xml:space="preserve">Evidencia de capacitación de investigación: </t>
    </r>
    <r>
      <rPr>
        <u/>
        <sz val="11"/>
        <color rgb="FF1155CC"/>
        <rFont val="Arial"/>
      </rPr>
      <t>https://drive.google.com/file/d/1Zn-3kuDLXx1jdPWb3wQ45XB-WTXWUtOK/view?usp=sharing</t>
    </r>
  </si>
  <si>
    <t>Direccionamiento estratégico, planeación y MIPG</t>
  </si>
  <si>
    <t>Fortalecer la gobernabilidad de la institución por medio de la puesta en marcha de todas las políticas y planes institucionales (Misionales y MIPG)</t>
  </si>
  <si>
    <t>Definir documento estrategico para un horizonte de diez (10) años</t>
  </si>
  <si>
    <t>Planeación Institucional</t>
  </si>
  <si>
    <t>Documento Plan Estratégico 2021-2031 Aprobado por el Consejo Directivo</t>
  </si>
  <si>
    <t># de Informes de seguimientos</t>
  </si>
  <si>
    <t>Lideran: Rectoría y Planeación con apoyo de todos los procesos - Nerieth May</t>
  </si>
  <si>
    <t>No se encuentra programado para el tercer trimestre del año</t>
  </si>
  <si>
    <t>Ejecución del Plan Estratégico 2021-2031</t>
  </si>
  <si>
    <t>(% de actividades ejecutadas / % de actividades planeadas)*100</t>
  </si>
  <si>
    <t>Todos los procesos - Nerieth May</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</si>
  <si>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</si>
  <si>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</si>
  <si>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implementada</t>
  </si>
  <si>
    <t># de buenas practicas implementadas</t>
  </si>
  <si>
    <t>Vicerrectoría Administrativa y Financiera - Maria Claudia Bracho</t>
  </si>
  <si>
    <t xml:space="preserve">No se presentaron avances en el tercer trimestre </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</si>
  <si>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</si>
  <si>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</si>
  <si>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</si>
  <si>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</si>
  <si>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Coordinación de Calidad - Lady Malagon</t>
  </si>
  <si>
    <t>INVERSIÓN</t>
  </si>
  <si>
    <t>Se cuenta con el diseño de las encuestas de satisfacción de servicios internos para el uso del gimnasio y para la biblioteca. En el caso del gimnasio, no se han aplicado las encuestas de satisfacción ni para usuarios internos, ni para externos, ya que dada la pandemia el mismo se encontraba cerrado, solo fue en el mes de septiembre que se dio apertura para uso externo, se programa la aplicación de las encuestas para el cuarto trimestre del año.
 En cuanto a la encuesta de biblioteca, esta fue diseñada pero no ha sido parametrizada ni aplicada con fecha de corte 30 de septiembre.
 Teniendo en cuenta que esta meta ha venido rezagada en vigencias anteriores, para el tercer trimestre del año se realizaron exitosamente los informes de satisfacción de las vigencias 2019 y 2020 que estaban pendientes de consolidar y publicar. Gracias a los cuales se sacan las conclusiones que para el 2019 se debía mejorar los servicios de consejería y orientación psicológica, ya que la mayor observación recibida es que no se tiene un espacio privado para atender a los estudiantes. Y la del 202o se sugiere que los demás procesos misionales participen de la medición, puesto que solamente se pudo consolidar el informe con las encuestas aplicadas por Bienestar estudiantil. Igualmente, se propone que el área de bienestar debería planificar las actividades que ejecuta de manera articulada con las metas definidas en temas de deserción y permanencia, en una estrategia donde se definan claramente los esfuerzos de manera coordinada para mejorar la cobertura y permanencia de los estudiantes.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</si>
  <si>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</si>
  <si>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</si>
  <si>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</si>
  <si>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</si>
  <si>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</si>
  <si>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Diseñar con la participación de los egresados una estrategia de vinculación de los mismos con el INFOTEP</t>
  </si>
  <si>
    <t>Participación Ciudadana</t>
  </si>
  <si>
    <t>Espacios de participación ciudadana institucional</t>
  </si>
  <si>
    <t># número de espacios de participación generados</t>
  </si>
  <si>
    <t>Coordinación de Extensión - Julliet Orozco</t>
  </si>
  <si>
    <r>
      <rPr>
        <sz val="11"/>
        <rFont val="Calibri"/>
      </rPr>
      <t xml:space="preserve">Ficha tecnica y justificacion del encuentro de egresados: </t>
    </r>
    <r>
      <rPr>
        <u/>
        <sz val="11"/>
        <color rgb="FF1155CC"/>
        <rFont val="Calibri"/>
      </rPr>
      <t>https://drive.google.com/drive/folders/1XGEzUJHkJFTlnVAR9TfNt38MdPyAT1NU</t>
    </r>
  </si>
  <si>
    <t>Diseñar con la participación de los estudiantes el plan de acceso, permanencia y graduación</t>
  </si>
  <si>
    <t>Coordinación de Bienestar - Surisadays Baena</t>
  </si>
  <si>
    <t>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 por medio de un mural, de forma que los estudiantes expresaran sus ideas y opiniones al respecto y usar este insumo tanto para la construcción del nuevo plan de acceso permanencia y graduación, como para los documentos de política y reglamento.</t>
  </si>
  <si>
    <t>Evidencia fotográfica: 
 https://drive.google.com/drive/folders/1kJeDCysYamG3dpmMvyX_lJoHK6LUfFrL</t>
  </si>
  <si>
    <t>Favorecer espacios de participación ciudadana en las acciones de rendición de cuentas del INFOTEP</t>
  </si>
  <si>
    <t>Planeacion- Nerieth May</t>
  </si>
  <si>
    <t>La audiencia pública de rendición de cuentas se llevó a cabo el 26 de mayo de forma virtual, se usaron las plataformas meets y facebook live para la transmisión. Se contó con la participación de distintos grupos de valor: estudiantes, egresados, miembros del consejo directivo, docentes, miembros de coralina, etc. La metodología implementada para llevar a cabo este espacio fue: 
 1. Líderes de proceso de: académica, extensión y proyección social, investigación, bienestar estudiantil, administrativa y financiera, y planeación rindieron cuenta de los avances de la gestión en cada área, al igual que se explicaron las dificultades.
 2. Se abrió espacio de preguntas para que los asistentes solicitaran aclarar dudas o extender sobre la información brindada
 3. Cierre del evento
 Dicha jornada se llevó a cabo exitosamente, se contó también con un saludo de bienvenida por parte de la rectora de la institución.</t>
  </si>
  <si>
    <t>https://drive.google.com/drive/folders/1kJeDCysYamG3dpmMvyX_lJoHK6LUfFrL</t>
  </si>
  <si>
    <t>Fortalecer la relacion del INFOTEP con sus grupos de valor mediante el uso de las tecnologias de Informacion y la adopcion e implementacion de los lineamientos establecidos en la Politica de Gobierno Digital.</t>
  </si>
  <si>
    <t>Gobierno Digital</t>
  </si>
  <si>
    <t>(%) Porcentaje de avances en la implementacion de la Politica de Gobierno Digital.</t>
  </si>
  <si>
    <t xml:space="preserve"> Actividades Planeadas (AP) / Actividades Ejecutadas (AE)*100</t>
  </si>
  <si>
    <t>Gestion Tecnologica de la Informacion y de las Comunicaciones -  G-TICs - Jordy Escalona</t>
  </si>
  <si>
    <t>Desde el proceso de Gestion Tecnologica de la Informacion y las Comunicaciones TICs se han realizado los siguientes avances respecto al plan de accion:
1. Se realizo la Actualizacion del Plan Estrategico de Tecnologias de la Informacion (PETI) vigencia 2021 - 2024
    Se plasmo dentro del Plan Estrategico la ruta tecnologica la cual debemos seguir para poder ser parte de la transformacion digital.
    Se identificaron nuestras area de mejoras y se proponieron las soluciones para las mismas.
    Se incorporo nuevas tendencias tecnologias como una opcion para el INFOTEP.
2. Se realizo la implementacion, configuracion y puesta en funcionamiento del Dominio Institucional.
    Esta implementacion aporta:
    * Una mejor gestion de nuestros activos institucionales.
    * Incrementa el nivel de seguridad informatica y de la informacion.
    * Administracion de los equipos mediante GPO orientadas sea a usuario o equipos.
    * Mejoras en el rendimiento de nuestro canal de Internet.</t>
  </si>
  <si>
    <t>https://infotepsai.edu.co/infotep/gestion/planeacion/plan-estrategico/planes-del-modelo-integrado-de-planeacion-y-de-gestion-2021</t>
  </si>
  <si>
    <t>Gestionar el nivel de riesgos asociados a los activos de informacion de la institución para incrementar la seguridad digital.</t>
  </si>
  <si>
    <t>Seguridad Digital</t>
  </si>
  <si>
    <t>(%)Porcentaje de avance en la Implementacion del Modelo de Seguridad y Privacidad de la Informacion.</t>
  </si>
  <si>
    <t>Actividades Planeadas (AP) / Actividades Ejecutadas (AE) * 100</t>
  </si>
  <si>
    <t>Lider de TI,  Chief Information Security Oficer (CISO) - Jhonathan Marin</t>
  </si>
  <si>
    <t xml:space="preserve">El área de Seguridad de la Información en pro de mitigar los riesgos a los cuales están expuestos los activos de información de la entidad ha realizado las siguientes acciones:
1.  Se realizan las actividades de control de aplicaciones tales como el Backup diario para los sistemas de información de la entidad (Q10, Novasoft y pagina web).
2.  Gestión de usuarios dentro de los aplicativos Q10, Novasoft y pagina web con el objetivo de mantener la confidencialidad.
3.  Se actualizan los procedimientos de seguridad del MSPI los cuales permiten tener un plan de continuidad de la entidad respecto a los sistemas de información. 
       - Procedimiento Analisis de Impacto al Negocio BIA
       - Procedimiento de Continuidad del Negocio
</t>
  </si>
  <si>
    <r>
      <rPr>
        <sz val="11"/>
        <rFont val="Arial"/>
      </rPr>
      <t xml:space="preserve">
Plan de seguridad
y privacidad de la información: https://drive.google.com/drive/u/0/folders/1yNWSB9iNw0GKqzdeS9qFe61pbDbAyn_o
Plan de
tratamiento de riesgos: </t>
    </r>
    <r>
      <rPr>
        <u/>
        <sz val="11"/>
        <color rgb="FF1155CC"/>
        <rFont val="Arial"/>
      </rPr>
      <t xml:space="preserve">https://drive.google.com/drive/u/0/folders/1GfI8XRmYzY6BVp2uF9iKbnAN2SQbsE7c
</t>
    </r>
    <r>
      <rPr>
        <sz val="11"/>
        <rFont val="Arial"/>
      </rPr>
      <t xml:space="preserve">Procedimiento Analisis de Impacto al Negocio BIA
Procedimiento de Continuidad del Negocio
</t>
    </r>
  </si>
  <si>
    <t>Diseñar e implementar un esquema de seguimiento de indicadores</t>
  </si>
  <si>
    <t>Seguimiento y evaluación al desempeño institucional</t>
  </si>
  <si>
    <t>Diseño de bateria de indicadores</t>
  </si>
  <si>
    <t># de bateria de indicadores diseñados</t>
  </si>
  <si>
    <t>Porcentaje de avance de las metas institucionales</t>
  </si>
  <si>
    <t>(porcentaje de avance en los indicadores institucionales/ porcentaje de avance en los indicadores planeado)</t>
  </si>
  <si>
    <t>Todos los Líderes de Procesos - Nerieth May</t>
  </si>
  <si>
    <t>Garantizar el derecho fundamental del acceso a la información pública mediante el cumplimiento de los lineamientos de la ley 1712 de 2014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</si>
  <si>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</si>
  <si>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</si>
  <si>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</si>
  <si>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</si>
  <si>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</si>
  <si>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</si>
  <si>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</si>
  <si>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</si>
  <si>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</si>
  <si>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https://drive.google.com/drive/folders/1Z9nSm5R9z0h_Jd9O29F52WzOEg5Sohvi</t>
  </si>
  <si>
    <t>Implementar un procedimiento establecido en la política de gestión estadística</t>
  </si>
  <si>
    <t>Gestión Estadistica</t>
  </si>
  <si>
    <t>Procedimiento implementado</t>
  </si>
  <si>
    <t>Número de procedimientos implementadas</t>
  </si>
  <si>
    <t>Promover buenas prácticas para la gestión y divulgación del conocimiento generado propio de las labores de los funcionarios y contratistas de la entidad</t>
  </si>
  <si>
    <t>Gestión del Conocimiento y la Innovación</t>
  </si>
  <si>
    <t>Documentar una buena práctica de gestión del conocimiento</t>
  </si>
  <si>
    <t>Número de buenas prácticas documentadas</t>
  </si>
  <si>
    <t>Coordinación de Investigación con todos los líderes de procesos - Ian David Criollo</t>
  </si>
  <si>
    <t xml:space="preserve">Realizado diligenciamiento de diagnóstico de la implementación de la política de getion de conocimeinto y la Innovación.  Creación del Grupo de Gestión del Conocimiento a través de Acta No. 001 del Comité de Gestión del Conocimiento (Falta firma de la Resolución definitiva).  Participación Encuentro ede equipos Transversal de Gestión del conocimiento y la Innovación. </t>
  </si>
  <si>
    <t>Diagnosticos diligenciados por miembros de grupo y un diagnostico consolidado con su plan de acción, Acta No. 006 de Constitución del Grupo, Soportes de Participación en el “Primer Encuentro de Equipo Transversal de Gestión del Conocimiento y la Innovación” dirigida por función publica.</t>
  </si>
  <si>
    <t>Mejorar el desempeño del INFOTEP en la medición del FURAG</t>
  </si>
  <si>
    <t>Fortalecimiento institucional y simplificación de procesos</t>
  </si>
  <si>
    <t>% de mejoramiento en los resultados del MIPG medidos a través del FURAG.</t>
  </si>
  <si>
    <t>% de mejoramiento en los resultados del FURAG</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</si>
  <si>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</si>
  <si>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</si>
  <si>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</si>
  <si>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</si>
  <si>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</si>
  <si>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Se tiene programado realizar  la capacitación para el mes de noviembre</t>
  </si>
  <si>
    <t>Mejora Nomartiva</t>
  </si>
  <si>
    <t>Documento recopilatorio de la normatividad del Infotep publicado</t>
  </si>
  <si>
    <t># de documentos recopilatorios de la normatividad del Infotep</t>
  </si>
  <si>
    <t>Se encuentra en elaboración</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</si>
  <si>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</si>
  <si>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</si>
  <si>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autoregulación en la institución</t>
  </si>
  <si>
    <t>Control Interno</t>
  </si>
  <si>
    <t>Acciones para fomentar la cultura de autocontrol y autoregulación</t>
  </si>
  <si>
    <t xml:space="preserve">Control Interno y Planeación - Nerieth May </t>
  </si>
  <si>
    <t xml:space="preserve">Se cuenta con la propuesta -  estamos en proceso de revision por el equipo de apoyo en comunicaciones y  diseño - para establecer los canales de divulgacion. se va a trabajar el ultimo trimestre- para lograr hacer la campaña y seguidamente la evaluacion y facilitar la interiorizacion </t>
  </si>
  <si>
    <t>propuesta fisica - correos electronicos, etc</t>
  </si>
  <si>
    <t>Infraestructura</t>
  </si>
  <si>
    <t>Dotar y adecuar la institución con los recursos físicos y tecnológicos necesarios</t>
  </si>
  <si>
    <t>Dotar y adecuar lainfraestructura física del INFOTEP para una prestación segura y eficiente del servicio educativo</t>
  </si>
  <si>
    <t>Cantidad de mts² de la institución adecuados y dotados</t>
  </si>
  <si>
    <t># de mts² adecuados y dotados</t>
  </si>
  <si>
    <t>Se encuentra en proceso de contratación, está ad portas de adjudicar. Esta incluido el mantemiento de la planta física, de la red eléctrica incluida la subestación, compra de aires acondicionados, archivadores, ventiladores, canecas ecológicas, elementos de bioseguridad, elementos para el circuito cerrado de televisión, elementos para la red de datos</t>
  </si>
  <si>
    <t>https://community.secop.gov.co/Public/Tendering/ContractNoticeManagement/Index?currentLanguage=es-CO&amp;Page=login&amp;Country=CO&amp;SkinName=CCE</t>
  </si>
  <si>
    <t>Ejecutar las actividades contempladas en el plan de mantenimiento de la institución</t>
  </si>
  <si>
    <t>Porcentaje de cumplimiento del plan de mantenimiento</t>
  </si>
  <si>
    <t>Gestión financiera</t>
  </si>
  <si>
    <t>Fomentar acciones para el aumento de ingresos por recursos propios</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</si>
  <si>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</si>
  <si>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</si>
  <si>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</si>
  <si>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</si>
  <si>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 xml:space="preserve">Rectoría y Vicerrectoría Académica - Silvia Montoya </t>
  </si>
  <si>
    <t>OBSERVACIONES OFICINA DE PLANEACIÓN</t>
  </si>
  <si>
    <t>Validado contra evidencia</t>
  </si>
  <si>
    <t>Borrador de instrumento para medir actividades de proyección social: https://drive.google.com/drive/folders/1XGEzUJHkJFTlnVAR9TfNt38MdPyAT1NU</t>
  </si>
  <si>
    <t xml:space="preserve">% DE AVANCE FÍSICO DEL PRODUCTO </t>
  </si>
  <si>
    <t>Gestión de convenios y alianzas que fomenten la internacionalización; Alianza con ETITC Escuela Tecnológica Instituto Técnico Central.Se tiene programado realizar el taller los primeros días de noviembre.</t>
  </si>
  <si>
    <t>A la fecha se cuenta con los borradores o proyecto de: 
1. Reglamento estudiantil. 
2. Estatuto Profesoral. 
3. PEI y 
4. Estatuto General. 
Estos documentos se llevarán a la próxima sesión de consejo directivo para su aprobación y fueron colgados los borradores en la página para que de manera participativa se construyeran.</t>
  </si>
  <si>
    <t>Se contrató a un docente en el área de inglés para dictar las clases de creole e inglés y cargar los contenidos digitales de inglés a la plataforma Q10, los estudiantes de creole están culminando el primer curso de creole básico que tiene una duración de 3 meses y el segundo módulo inició el 2 de agosto, el docente del área sigue en el proceso de formación y estar vinculado con la institución hasta noviembre.
Se inició el curso de creole intermedio virtual con 27 estudiantes el 2 de agosto y este curso culmina el 2 de noviembre con una duración de 60 horas. 
Se hizo la adquisición de 437 licencias de Cambridge para poder evaluar los conocimientos en segunda lengua de los estudiantes y funcionarios de la institución y 75 licencias de exámenes de suficiencia para los estudiantes o funcionarios de la institución. 
Se abrió un curso de inglés presencial con 6 estudiantes  con una intensidad horaria de 5 horas semanales y se celebró el día de la emancipación en la institución, con un programa cultural que ofreció, historia, danza, cultura y gastronomía raizal.</t>
  </si>
  <si>
    <t>1. Se presentaron iniciativas para apoyar la internacionalización de la Isla, a través de programas de internacionalización en casa para INFOTEP, donde participen personas externas en los mismos, con el fin de desarrollar competencias de ciudadanos globales.
2. Se organizaron eventos virtuales institucionales, donde puedieron participar invitados internacionales e interactuar con docentes y estudiantes de INFOTEP.  SEMANA INTERNACIONAL INFOTEP 2021:  “La Internacionalización en la educación superior: Retos y desafíos”</t>
  </si>
  <si>
    <t>1) Aprobación definitiva de Proyectos comunitarios de los programas de AIPI, servicios comunitarios, turismo y dibujo arquitectónico.
2) ALIANZA CON DEFENSORIA DEL PUEBLO para el desarrollo de un seminario en derechos humanos.</t>
  </si>
  <si>
    <t>1) Formación curso corto de finanzas personales dirigido por docente del programa de contabilidad dirigido a la comunidad. 
2) Se desarrolla reunión presencial en la Casa Lúdica del Cove, con objetivo de socializar con las directivas de la Casa Lúdica como representantes de la comunidad; el desarrollo de proyecto comunitario liderado por el INFOTEP, con el cual se quiere plantear el desarrollo de una ruta de observación cultural en el sector, y  el Proyecto comunitario de PRIMERA INFANCIA en el sector de las tablitas.</t>
  </si>
  <si>
    <t>En la revision del actual plan de permanencia y graduacion se evidencio la necesidad de realizar un estudio de permanencia, lo anterior con el proposito de actualizar el plan fundamentando sus acciones con base a las necesidades reales de los estudiantes que se reflejen en el estudio, teniendo en cuenta las nuevas circunstancias. Para ello se han realizado reuniones con el equipo de Univalle en el marco del acompañamiento para el fortalecimiento de los sistemas internos de aseguramiento de la calidad (SIAC). Especificamente con el equipo de direccion de permanencia y direccion de extension quienes presentaran una propuesta para el cumplimiento de lo expuesto anteriormente.</t>
  </si>
  <si>
    <r>
      <rPr>
        <sz val="11"/>
        <color rgb="FF000000"/>
        <rFont val="Arial"/>
        <family val="2"/>
      </rPr>
      <t>Acta de reunión con la secretaría de educación y DOCUMENTO DE PLANEACIÓN DE ESTRATEGIA DE ARTICULACIÓN DE LA EDUCACIÓN SUPERIOR CON MEDIA:</t>
    </r>
    <r>
      <rPr>
        <u/>
        <sz val="11"/>
        <color rgb="FF000000"/>
        <rFont val="Arial"/>
        <family val="2"/>
      </rPr>
      <t xml:space="preserve"> https://drive.google.com/file/d/1RRlIGdz22nGy4SVbDsmxI2yHlnnmWK_0/view?usp=sharing</t>
    </r>
  </si>
  <si>
    <r>
      <rPr>
        <sz val="11"/>
        <color theme="1"/>
        <rFont val="Arial"/>
        <family val="2"/>
      </rPr>
      <t xml:space="preserve">Diseño de encuesta de satisfacción de servicios de biblioteca: </t>
    </r>
    <r>
      <rPr>
        <u/>
        <sz val="11"/>
        <color rgb="FF1155CC"/>
        <rFont val="Arial"/>
        <family val="2"/>
      </rPr>
      <t>https://docs.google.com/document/d/1up4IJYsNAtRhMbDOBuGQ2by-sm5aDPM3/edit?usp=sharing&amp;ouid=105569337943995573004&amp;rtpof=true&amp;sd=true</t>
    </r>
  </si>
  <si>
    <r>
      <rPr>
        <sz val="11"/>
        <color theme="1"/>
        <rFont val="Arial"/>
        <family val="2"/>
      </rPr>
      <t xml:space="preserve">1) ESTUDIO PREVIO PARA DETERMINAR LA CONVENIENCIA Y OPORTUNIDAD DE LA CONTRATACIÓN DE TALLER DE INTERNACIONALIZACION DIRIGIDO A LOS DOCENTES DE INFOTEP: </t>
    </r>
    <r>
      <rPr>
        <u/>
        <sz val="11"/>
        <color rgb="FF1155CC"/>
        <rFont val="Arial"/>
        <family val="2"/>
      </rPr>
      <t>https://drive.google.com/drive/folders/1XGEzUJHkJFTlnVAR9TfNt38MdPyAT1NU</t>
    </r>
  </si>
  <si>
    <r>
      <rPr>
        <sz val="11"/>
        <color theme="1"/>
        <rFont val="Arial"/>
        <family val="2"/>
      </rPr>
      <t xml:space="preserve"> Cronograma de actividades diseñado para implementar la política de internacionalización. Documento SEMANA INTERNACIONAL INFOTEP 2021 “La Internacionalización en la educación superior: Retos y desafíos”  Link de drive con agenda de Semana Internacional "Diplomacia y su relevancia en la educación superior" </t>
    </r>
    <r>
      <rPr>
        <u/>
        <sz val="11"/>
        <color rgb="FF000000"/>
        <rFont val="Arial"/>
        <family val="2"/>
      </rPr>
      <t>https://drive.google.com/file/d/1TnwOMgBcOWPz5u_YXH0SI__h3ltzcW4s/view</t>
    </r>
  </si>
  <si>
    <r>
      <rPr>
        <sz val="11"/>
        <color theme="1"/>
        <rFont val="Arial"/>
        <family val="2"/>
      </rPr>
      <t xml:space="preserve">
Informe de Actividades ORI julio- septiembre: </t>
    </r>
    <r>
      <rPr>
        <u/>
        <sz val="11"/>
        <color rgb="FF1155CC"/>
        <rFont val="Arial"/>
        <family val="2"/>
      </rPr>
      <t>https://drive.google.com/drive/folders/1XGEzUJHkJFTlnVAR9TfNt38MdPyAT1NU</t>
    </r>
  </si>
  <si>
    <r>
      <rPr>
        <sz val="11"/>
        <color theme="1"/>
        <rFont val="Arial"/>
        <family val="2"/>
      </rPr>
      <t xml:space="preserve">Informes de contratista mes de Agosto/Septiembre 2021: </t>
    </r>
    <r>
      <rPr>
        <u/>
        <sz val="11"/>
        <color rgb="FF1155CC"/>
        <rFont val="Arial"/>
        <family val="2"/>
      </rPr>
      <t>https://drive.google.com/drive/folders/1XGEzUJHkJFTlnVAR9TfNt38MdPyAT1NU</t>
    </r>
  </si>
  <si>
    <r>
      <rPr>
        <sz val="11"/>
        <rFont val="Arial"/>
        <family val="2"/>
      </rPr>
      <t xml:space="preserve">Proyectos aprobados, flyer publicitario y lista de inscritos en seminario de derechos humanos: </t>
    </r>
    <r>
      <rPr>
        <u/>
        <sz val="11"/>
        <color rgb="FF1155CC"/>
        <rFont val="Arial"/>
        <family val="2"/>
      </rPr>
      <t>https://drive.google.com/drive/folders/1XGEzUJHkJFTlnVAR9TfNt38MdPyAT1NU</t>
    </r>
  </si>
  <si>
    <r>
      <rPr>
        <sz val="11"/>
        <rFont val="Arial"/>
        <family val="2"/>
      </rPr>
      <t xml:space="preserve"> Flyer publicitario y listado de personas que aprobaron el curso; Informe de área de proyección social: </t>
    </r>
    <r>
      <rPr>
        <u/>
        <sz val="11"/>
        <color rgb="FF1155CC"/>
        <rFont val="Arial"/>
        <family val="2"/>
      </rPr>
      <t>https://drive.google.com/drive/folders/1XGEzUJHkJFTlnVAR9TfNt38MdPyAT1NU</t>
    </r>
  </si>
  <si>
    <r>
      <rPr>
        <sz val="11"/>
        <rFont val="Arial"/>
        <family val="2"/>
      </rPr>
      <t xml:space="preserve">Ficha tecnica y justificacion del encuentro de egresados: </t>
    </r>
    <r>
      <rPr>
        <u/>
        <sz val="11"/>
        <color rgb="FF1155CC"/>
        <rFont val="Arial"/>
        <family val="2"/>
      </rPr>
      <t>https://drive.google.com/drive/folders/1XGEzUJHkJFTlnVAR9TfNt38MdPyAT1NU</t>
    </r>
  </si>
  <si>
    <r>
      <rPr>
        <sz val="11"/>
        <color theme="1"/>
        <rFont val="Arial"/>
        <family val="2"/>
      </rPr>
      <t xml:space="preserve">Memorando de entendimiento con UNIREMINGTON: </t>
    </r>
    <r>
      <rPr>
        <u/>
        <sz val="11"/>
        <color rgb="FF1155CC"/>
        <rFont val="Arial"/>
        <family val="2"/>
      </rPr>
      <t>https://drive.google.com/drive/folders/1XGEzUJHkJFTlnVAR9TfNt38MdPyAT1NU</t>
    </r>
  </si>
  <si>
    <r>
      <t>1. COMPONENTE SALUD:</t>
    </r>
    <r>
      <rPr>
        <sz val="11"/>
        <color rgb="FF000000"/>
        <rFont val="Arial"/>
        <family val="2"/>
      </rPr>
      <t xml:space="preserve"> Asesorías Individual En Temas de Salud: 98 participantes, Asesorías Grupales En Temas de Salud: 756 participantes, Brigadas De Salud: 130 participantes.</t>
    </r>
    <r>
      <rPr>
        <b/>
        <sz val="11"/>
        <color rgb="FF000000"/>
        <rFont val="Arial"/>
        <family val="2"/>
      </rPr>
      <t xml:space="preserve">
2. COMPONENTE DEPORTE: </t>
    </r>
    <r>
      <rPr>
        <sz val="11"/>
        <color rgb="FF000000"/>
        <rFont val="Arial"/>
        <family val="2"/>
      </rPr>
      <t>Gimnasio 139 participantes, INFOFIT en Casa 50 participantes, Pausas Activas 18 participantes.</t>
    </r>
    <r>
      <rPr>
        <b/>
        <sz val="11"/>
        <color rgb="FF000000"/>
        <rFont val="Arial"/>
        <family val="2"/>
      </rPr>
      <t xml:space="preserve">
3. DESARROLLO HUMANO: </t>
    </r>
    <r>
      <rPr>
        <sz val="11"/>
        <color rgb="FF000000"/>
        <rFont val="Arial"/>
        <family val="2"/>
      </rPr>
      <t>Asesorías Individual 52 participantes, Asesorías Grupales: 3 con 160 participantes, Talleres En Temas de Desarrollo Humano: 9 con 549 participantes.</t>
    </r>
    <r>
      <rPr>
        <b/>
        <sz val="11"/>
        <color rgb="FF000000"/>
        <rFont val="Arial"/>
        <family val="2"/>
      </rPr>
      <t xml:space="preserve">
 4. PERMANENCIA Y GRADUACION: </t>
    </r>
    <r>
      <rPr>
        <sz val="11"/>
        <color rgb="FF000000"/>
        <rFont val="Arial"/>
        <family val="2"/>
      </rPr>
      <t>Seguimiento A Los Estudiantes 2: con 889 participantes, Talleres En Temas Pertinentes A La Permanencia y Graduación: 3 con 220 participantes, Preparación y Acompañamiento Pruebas T&amp;T: 110 participantes.</t>
    </r>
    <r>
      <rPr>
        <b/>
        <sz val="11"/>
        <color rgb="FF000000"/>
        <rFont val="Arial"/>
        <family val="2"/>
      </rPr>
      <t xml:space="preserve">
 5. APOYO SOCIO – ECONOMICO: </t>
    </r>
    <r>
      <rPr>
        <sz val="11"/>
        <color rgb="FF000000"/>
        <rFont val="Arial"/>
        <family val="2"/>
      </rPr>
      <t>Entrega de 182 camisetas, Entrega de 56 Bonos de transporte, entrega de 75 Bonos de Conectividad, se prestaron 160 Computadores.</t>
    </r>
  </si>
  <si>
    <r>
      <rPr>
        <sz val="11"/>
        <color rgb="FF000000"/>
        <rFont val="Arial"/>
        <family val="2"/>
      </rPr>
      <t xml:space="preserve">Informes de Actividades: </t>
    </r>
    <r>
      <rPr>
        <u/>
        <sz val="11"/>
        <color rgb="FF1155CC"/>
        <rFont val="Arial"/>
        <family val="2"/>
      </rPr>
      <t>https://drive.google.com/drive/folders/1ajMlIJoqpo8BMMkNQy-14EU9RbGz5fTC</t>
    </r>
  </si>
  <si>
    <r>
      <rPr>
        <sz val="11"/>
        <color rgb="FF000000"/>
        <rFont val="Arial"/>
        <family val="2"/>
      </rPr>
      <t xml:space="preserve">Correos electronicos y reuniones virtuales: </t>
    </r>
    <r>
      <rPr>
        <u/>
        <sz val="11"/>
        <color rgb="FF1155CC"/>
        <rFont val="Arial"/>
        <family val="2"/>
      </rPr>
      <t>https://drive.google.com/drive/folders/1ajMlIJoqpo8BMMkNQy-14EU9RbGz5fTC</t>
    </r>
  </si>
  <si>
    <r>
      <rPr>
        <sz val="11"/>
        <color rgb="FF000000"/>
        <rFont val="Arial"/>
        <family val="2"/>
      </rPr>
      <t xml:space="preserve">Listados de asistencia: </t>
    </r>
    <r>
      <rPr>
        <u/>
        <sz val="11"/>
        <color rgb="FF1155CC"/>
        <rFont val="Arial"/>
        <family val="2"/>
      </rPr>
      <t>https://drive.google.com/drive/folders/1ajMlIJoqpo8BMMkNQy-14EU9RbGz5fTC</t>
    </r>
  </si>
  <si>
    <r>
      <rPr>
        <sz val="11"/>
        <color rgb="FF000000"/>
        <rFont val="Arial"/>
        <family val="2"/>
      </rPr>
      <t xml:space="preserve">Evidencia Desercion SPADIES: </t>
    </r>
    <r>
      <rPr>
        <u/>
        <sz val="11"/>
        <color rgb="FF1155CC"/>
        <rFont val="Arial"/>
        <family val="2"/>
      </rPr>
      <t>https://drive.google.com/drive/folders/1ajMlIJoqpo8BMMkNQy-14EU9RbGz5fTC</t>
    </r>
  </si>
  <si>
    <r>
      <rPr>
        <sz val="11"/>
        <color rgb="FF000000"/>
        <rFont val="Arial"/>
        <family val="2"/>
      </rPr>
      <t xml:space="preserve">Convenio: </t>
    </r>
    <r>
      <rPr>
        <u/>
        <sz val="11"/>
        <color rgb="FF1155CC"/>
        <rFont val="Arial"/>
        <family val="2"/>
      </rPr>
      <t>https://drive.google.com/drive/folders/1ajMlIJoqpo8BMMkNQy-14EU9RbGz5fTC</t>
    </r>
  </si>
  <si>
    <r>
      <rPr>
        <sz val="11"/>
        <color theme="1"/>
        <rFont val="Arial"/>
        <family val="2"/>
      </rPr>
      <t xml:space="preserve">Pantallazo y correo de la postulación del artículo.  Artículo y oficio de autorización de la postulación de los autores: </t>
    </r>
    <r>
      <rPr>
        <u/>
        <sz val="11"/>
        <color rgb="FF1155CC"/>
        <rFont val="Arial"/>
        <family val="2"/>
      </rPr>
      <t>https://drive.google.com/drive/folders/1xp0M-rBMMHmGja81sbOZFBiFjLLpajh4</t>
    </r>
  </si>
  <si>
    <r>
      <rPr>
        <sz val="11"/>
        <color theme="1"/>
        <rFont val="Arial"/>
        <family val="2"/>
      </rPr>
      <t xml:space="preserve">Soporte Base de Datos Semillero Investigación: </t>
    </r>
    <r>
      <rPr>
        <u/>
        <sz val="11"/>
        <color rgb="FF1155CC"/>
        <rFont val="Arial"/>
        <family val="2"/>
      </rPr>
      <t>https://drive.google.com/drive/folders/1xp0M-rBMMHmGja81sbOZFBiFjLLpajh4</t>
    </r>
  </si>
  <si>
    <r>
      <rPr>
        <sz val="11"/>
        <color theme="1"/>
        <rFont val="Arial"/>
        <family val="2"/>
      </rPr>
      <t xml:space="preserve">Contratos de Capacitadores, Soportes de registros fotográficos, informe de Capacitadores: </t>
    </r>
    <r>
      <rPr>
        <u/>
        <sz val="11"/>
        <color rgb="FF1155CC"/>
        <rFont val="Arial"/>
        <family val="2"/>
      </rPr>
      <t>https://drive.google.com/drive/folders/1xp0M-rBMMHmGja81sbOZFBiFjLLpajh4</t>
    </r>
  </si>
  <si>
    <r>
      <rPr>
        <sz val="11"/>
        <color theme="1"/>
        <rFont val="Arial"/>
        <family val="2"/>
      </rPr>
      <t xml:space="preserve">Documento Concurso Emprendimiento. Resolución de Apertura del Concurso de Emprendimiento: </t>
    </r>
    <r>
      <rPr>
        <u/>
        <sz val="11"/>
        <color rgb="FF1155CC"/>
        <rFont val="Arial"/>
        <family val="2"/>
      </rPr>
      <t>https://drive.google.com/drive/folders/1iWPKCiKrjLRvqT1RfiACVBcgZg2oEojs</t>
    </r>
  </si>
  <si>
    <r>
      <rPr>
        <sz val="11"/>
        <color theme="1"/>
        <rFont val="Arial"/>
        <family val="2"/>
      </rPr>
      <t xml:space="preserve">Informes de gestión Emprendimiento: </t>
    </r>
    <r>
      <rPr>
        <u/>
        <sz val="11"/>
        <color rgb="FF1155CC"/>
        <rFont val="Arial"/>
        <family val="2"/>
      </rPr>
      <t>https://drive.google.com/drive/folders/1iWPKCiKrjLRvqT1RfiACVBcgZg2oEojs</t>
    </r>
  </si>
  <si>
    <t>Se contrataron los servicios de entrenamiento para las pruebas TyT de los estudiantes. Se identificaron 87 estudiantes que debían presentar su prueba TyT en el primer y segundo semestre del 2021, con los cuales se trabajaron simulacros y estrategias con el fin de mejorar los puntajes en esta prueba. 23 docentes asisteron a capacitación sobre las pruebas TyT.</t>
  </si>
  <si>
    <t>Se realizo la contratación de los siguientes profesionales: 
 -1. Psicólogo y 1 Trabajador Social: con el fin de realizar acciones con miras a la permanencia y el seguimiento estudiantil. 
 -1 psicólogo: para desarrollar actividades de desarrollo humano y orientación psicológica grupal e individual.
 - 1 monitor en Deporte: para realizar actividades en pos de la salud física de la comunidad académica.
 - 1 enfermera: que promueve campañas de salud y estilos de vida saludable a toda la comunidad académica.
 - Se entregaron 59 portátiles como comodatos a los estudiantes para brindarles herramientas tecnológicas.
 - Se entregaron 1022 Bonos de Transporte.</t>
  </si>
  <si>
    <t>Hay una inconsistencie entre la cantidad de portátiles presentados en préstamo y bonos de transporte reportadosen la meta que se encuentra en la fila T19</t>
  </si>
  <si>
    <t>Se firmó un convenio interinstitucional con la Universidad del Valle para la asesoria e implemnatcion de un programa de inclusion en la institucion.</t>
  </si>
  <si>
    <t>1. Capacitación Curso en Formulación de Proyectos para fomentar la cultura de la Investigación en la comunidad Educativa de Infotep, orientado al grupo de Investigación, Docentes y Semillerio de Investigación. (Culminado) 
2. Curso de Investigación, Innovación regional y desarrollo de competencias en los procesos de calidad institucional. (En Ejecución).</t>
  </si>
  <si>
    <t>Apertura de Convocatoria Concurso Interno de Proyectos de Emprendimiento del Instituto Nacional de Formación Técnica Profesional de INFOTEP:  INFOTEP BUSINESS START UP.</t>
  </si>
  <si>
    <t>1. Tres (3) Asesorías a estudiantes de INFOTEP en creación de empresa.
2. Fortalecimiento empresarial en sistemas productivos (comidas Rápidas, Emprendedor Shawarma)
3. Reuniones red Regional de Emprendimiento.
4. Participación y Organización Feria Emprendimiento.  Cooperación Infotep San Juan.
5. Apoyo en organización Feria C-Emprende regional.</t>
  </si>
  <si>
    <t>CUADRO DE RESUMEN DE AVANCES</t>
  </si>
  <si>
    <t>Encuestas dirigidas a la comunidad educativa colgadas en la Q10: https://docs.google.com/forms/d/e/1FAlpQLSfiWyaAmen7Dg9qS2v73NDx5QQjGvc=0&amp;w=0&amp;w=1&amp;flr=0&amp;usp=mail_form_link</t>
  </si>
  <si>
    <t>Plan estratégico de talento humano: Se contrató a una profesional para análisis de los puestos de trabajo.
Plan institucional de capacitaciones: se elaboraron estudios Previos para Capacitaciones de Docentes y otros funcionarios. Se ejecutaron un 35% del total de las capacitaciones programadas para el trimestre.
Plan de bienestar e incentivos: de los incentivos contemplados en este se dieron los correspondientes al cumpleaños y otro otorgado a algunos funcionarios contratistas por participar en la actividad de MIPG organizada por la oficina de planeación.
Plan de previsión de recursos humanos: recursos para cubrir toda la nómina
Plan anual de vacantes: Continua el proceso de CNCS activo. Es la CNCS que establece la fechas del concurso. En este punto vamos a realizar un simulacro por medio de un acto administrativo.</t>
  </si>
  <si>
    <t>Se llevó a cabo las reuniones del COPASST planificadas.
Proceso de actualización del Manual de SG-SST. 
Registro certificado microbiológico de agua potable apto para consumo humano. Realización de las elecciones del Comité de Convivencia Laboral. Vigencia 2021-2023. Socialización del instructivo para el reporte de enfermedad laboral. _Socialización del instructivo de Notificación e Investigación de Accidentes e Incidentes de Trabajo. 
Gestión para la realización de exámenes médicos ocupacionales (notificación de realización de exámenes y horarios). 
Gestión para la adquisición de elementos de bioseguridad. 
Gestión para adquisición de elementos de botiquín de primeros auxilios. 
Se está realizando el entrenamiento y capacitación a las Brigadas de Emergencias. Realización de la Conformación de las brigadas de emergencia. 
Actualización de la matriz de vulnerabilidad. 
Actualización del Plan de Emergencia. 
Actualización del protocolo de bioseguridad INFOTEP según normatividad vigente. Realización del protocolo de bioseguridad INFOFIT. 
Realización de pausas activas. 
Reporte de información para conocer el avance sobre el proceso de inmunización a las SNIES del personal Docentes, Directivos, Personal de apoyo logístico y administrativo. Realización del programa de orden y aseo y su envío a talento humano para su aprobación. 
Realización de capacitación manejo de la voz para docentes. 
Realización de merienda saludable. 
Realización de reportes de condiciones de salud COVID. 
Reporte ficha de indicadores.</t>
  </si>
  <si>
    <t>Para el tercer trimestre se logran los siguientes avances en cuanto a la implementación del manual RITA:
1. Formulación y aprobación de la política antifraude y antipiratería (acuerdo 019 de 2021)
2. Formulación de la política antisoborno (acuerdo 018 de 2021)
Ambas políticas se van a pasar a aprobar al consejo directivo en la sesión del mes de junio
3.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Integridad (se viene adelantando desde el mes de marzo actividades de apropiación del código de integridad y se hizo la solicitud a los funcionarios de que diligenciaran la declaración de bienes y rentas y conflictos de interés)
4. Realizar de forma dirigida el curso de integridad, transparencia y lucha contra la corrupción de la función pública, se contó con la participación y certificación de 10 contratistas y 4 funcionarios de planta</t>
  </si>
  <si>
    <t>https://drive.google.com/drive/folders/1uAD6qLHI2Ra9kOKDRnIbp6CEejI3C3lX</t>
  </si>
  <si>
    <t>https://drive.google.com/drive/folders/16VjL7Jn8gvjUcSowfFwOBpmY36mH6hvs
https://infotepsai.edu.co/informe-de-satisfaccion-del-usuario</t>
  </si>
  <si>
    <t>1.Se realizó la contratación de profesional historiadora para elaboración de Tablas de Valoración Documental-TVD. 
2. Se realizó la contratación de Profesional archivista para elaboración y formulación de la Política de uso de reducción del uso del papel y el Programa Específico de Documentos Vitales o esenciales. 
3. Se realizó la contratación de una Restauradora para la Elaboración del Sistema Integrado de Conservación-SIC. 
4.Dentro de la actividades del Programa de Gestión Documental-PGD, se cuenta aplicativo SAC para la automatización del servicio de correspondencia de la institución. 
5. Se envió al área de planeación para su revisión la resolución para definir las funciones Archivísticas del Comité Institucional de Gestión Desempeño, y se envió al Sistema Integrado de Gestión el Instructivo Organización de Archivos de Gestión para su parametrización. 
6. Se formularon los procedimientos correspondientes a las ocho operaciones de la Gestión Documental, incluyendo uno destinado a la elaboración, formulación aprobación, implementación y ajuste de los instrumentos archivísticos de planeación PINAR Y PGD. 
7.Avance del 75% del Inventario del Archivo Central.</t>
  </si>
  <si>
    <t>Se presupuestaron 134.578.076 y se recaudó con corte 30 de septiembre 900.000.000, representando un 668.76% de incremento en los ingresos corrientes de la institución</t>
  </si>
  <si>
    <t>Una vez cerrada la medición del avance en la implementación de los planes y políticas institucionales y sectoriales se concluye que, con corte 30 de septiembre, el INFOTEP San Andrés tiene un porcentaje de cumplimiento de metas del 78% de las acciones planteadas en los planes MIPG para el tercer trimestre. El plan de acción en el componente institucional tiene un avance de 232% y el misional avanzó en un 101%, de acuerdo a lo planeado en el tercer trimestre, lo anterior teniendo en cuenta que hay metas que superan lo programado, arrastrando el resultado general. Remitirse a las matrices de seguimiento, para ver los indicadores con rezago, los que están con el avance acorde a la planeación y los que sobrepasaron la meta planeada.</t>
  </si>
  <si>
    <t xml:space="preserve">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instrumento recopila los indicadores de un total de:
31 políticas (8 misionales, 18 de MIPG, 5 institucionales)
5 Planes (1 sectorial, 1 misionales, 3 institucionales)
0 programas (a la fecha la institución no tiene consolidado programas)
</t>
  </si>
  <si>
    <r>
      <rPr>
        <sz val="11"/>
        <color rgb="FF000000"/>
        <rFont val="Arial"/>
        <family val="2"/>
      </rPr>
      <t xml:space="preserve">Resultados de la medición del Índice de Desempeño Institucional (FURAG 2020): </t>
    </r>
    <r>
      <rPr>
        <u/>
        <sz val="11"/>
        <color rgb="FF000000"/>
        <rFont val="Arial"/>
      </rPr>
      <t>https://app.powerbi.com/view?r=eyJrIjoiZGE2MzQ1YTQtYWI3ZC00YTdiLWJkY2ItNzI2YmU3YzQ1ZTk5IiwidCI6IjU1MDNhYWMyLTdhMTUtNDZhZi1iNTIwLTJhNjc1YWQxZGYxNiIsImMiOjR9&amp;pageName=ReportSection396d1cd03a850a004c59</t>
    </r>
  </si>
  <si>
    <t>Seguimiento a los planes MIPG: https://infotepsai.edu.co/infotep/gestion/planeacion/plan-de-accion/plan-de-accion-sectorial-2021
Seguimiento a políticas MIPG: https://infotepsai.edu.co/infotep/gestion/planeacion/politicas-institucionales/politicas-mipg/monitoreo-y-seguimiento-1
Seguimiento al plan de acción institucional: https://infotepsai.edu.co/infotep/gestion/planeacion/plan-de-accion/plan-de-accion-institucional-2021
Seguimiento al plan de acción sectorial: https://infotepsai.edu.co/infotep/gestion/planeacion/plan-de-accion/plan-de-accion-sectorial-2021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</si>
</sst>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quot;$&quot;\ * #,##0_-;\-&quot;$&quot;\ * #,##0_-;_-&quot;$&quot;\ * &quot;-&quot;_-;_-@"/>
    <numFmt numFmtId="165" formatCode="_-[$$-240A]\ * #,##0_-;\-[$$-240A]\ * #,##0_-;_-[$$-240A]\ * &quot;-&quot;??_-;_-@"/>
    <numFmt numFmtId="166" formatCode="0.0%"/>
    <numFmt numFmtId="167" formatCode="_-&quot;$&quot;\ * #,##0_-;\-&quot;$&quot;\ * #,##0_-;_-&quot;$&quot;\ * &quot;-&quot;??_-;_-@"/>
    <numFmt numFmtId="168" formatCode="_-&quot;$&quot;\ * #,##0.00_-;\-&quot;$&quot;\ * #,##0.00_-;_-&quot;$&quot;\ * &quot;-&quot;??_-;_-@"/>
    <numFmt numFmtId="169" formatCode="_-[$$-240A]\ * #,##0.00_-;\-[$$-240A]\ * #,##0.00_-;_-[$$-240A]\ * &quot;-&quot;??_-;_-@"/>
    <numFmt numFmtId="171" formatCode="&quot;$&quot;\ #,##0"/>
  </numFmts>
  <fonts count="40">
    <font>
      <sz val="11"/>
      <color theme="1"/>
      <name val="Arial"/>
    </font>
    <font>
      <sz val="11"/>
      <name val="Arial"/>
    </font>
    <font>
      <sz val="12"/>
      <color theme="1"/>
      <name val="Arial"/>
    </font>
    <font>
      <b/>
      <sz val="11"/>
      <color theme="1"/>
      <name val="Calibri"/>
    </font>
    <font>
      <sz val="11"/>
      <color theme="1"/>
      <name val="Calibri"/>
    </font>
    <font>
      <sz val="11"/>
      <color rgb="FF000000"/>
      <name val="Arial"/>
    </font>
    <font>
      <u/>
      <sz val="11"/>
      <color rgb="FF000000"/>
      <name val="Arial"/>
    </font>
    <font>
      <u/>
      <sz val="11"/>
      <color rgb="FF1155CC"/>
      <name val="Arial"/>
    </font>
    <font>
      <sz val="11"/>
      <color theme="1"/>
      <name val="Calibri"/>
    </font>
    <font>
      <u/>
      <sz val="11"/>
      <color rgb="FF0000FF"/>
      <name val="Calibri"/>
    </font>
    <font>
      <u/>
      <sz val="11"/>
      <color rgb="FF1155CC"/>
      <name val="Arial"/>
    </font>
    <font>
      <b/>
      <sz val="11"/>
      <color rgb="FF000000"/>
      <name val="Arial"/>
    </font>
    <font>
      <b/>
      <sz val="11"/>
      <color theme="1"/>
      <name val="Arial"/>
    </font>
    <font>
      <u/>
      <sz val="11"/>
      <color theme="1"/>
      <name val="Arial"/>
    </font>
    <font>
      <u/>
      <sz val="11"/>
      <color rgb="FF000000"/>
      <name val="Arial"/>
    </font>
    <font>
      <u/>
      <sz val="11"/>
      <color rgb="FF0000FF"/>
      <name val="Arial"/>
    </font>
    <font>
      <sz val="11"/>
      <name val="Arial"/>
    </font>
    <font>
      <sz val="11"/>
      <color theme="1"/>
      <name val="Arial"/>
    </font>
    <font>
      <sz val="11"/>
      <color rgb="FF000000"/>
      <name val="Arial"/>
    </font>
    <font>
      <u/>
      <sz val="11"/>
      <color rgb="FF000000"/>
      <name val="Arial"/>
    </font>
    <font>
      <u/>
      <sz val="11"/>
      <color rgb="FF0000FF"/>
      <name val="Arial"/>
    </font>
    <font>
      <u/>
      <sz val="11"/>
      <color rgb="FF1155CC"/>
      <name val="Calibri"/>
    </font>
    <font>
      <sz val="11"/>
      <name val="Calibri"/>
    </font>
    <font>
      <u/>
      <sz val="11"/>
      <color theme="10"/>
      <name val="Arial"/>
    </font>
    <font>
      <sz val="11"/>
      <color theme="1"/>
      <name val="Arial"/>
      <family val="2"/>
    </font>
    <font>
      <b/>
      <sz val="18"/>
      <color rgb="FFFFFFFF"/>
      <name val="Arial"/>
      <family val="2"/>
    </font>
    <font>
      <sz val="11"/>
      <name val="Arial"/>
      <family val="2"/>
    </font>
    <font>
      <sz val="18"/>
      <name val="Arial"/>
      <family val="2"/>
    </font>
    <font>
      <b/>
      <sz val="12"/>
      <color theme="1"/>
      <name val="Arial"/>
      <family val="2"/>
    </font>
    <font>
      <b/>
      <sz val="11"/>
      <color theme="1"/>
      <name val="Arial"/>
      <family val="2"/>
    </font>
    <font>
      <sz val="11"/>
      <color rgb="FF000000"/>
      <name val="Arial"/>
      <family val="2"/>
    </font>
    <font>
      <u/>
      <sz val="11"/>
      <color rgb="FF000000"/>
      <name val="Arial"/>
      <family val="2"/>
    </font>
    <font>
      <u/>
      <sz val="11"/>
      <color theme="1"/>
      <name val="Arial"/>
      <family val="2"/>
    </font>
    <font>
      <u/>
      <sz val="11"/>
      <color rgb="FF1155CC"/>
      <name val="Arial"/>
      <family val="2"/>
    </font>
    <font>
      <sz val="10"/>
      <color theme="1"/>
      <name val="Arial"/>
      <family val="2"/>
    </font>
    <font>
      <u/>
      <sz val="11"/>
      <color rgb="FF0000FF"/>
      <name val="Arial"/>
      <family val="2"/>
    </font>
    <font>
      <b/>
      <sz val="14"/>
      <color rgb="FF000000"/>
      <name val="Arial"/>
      <family val="2"/>
    </font>
    <font>
      <b/>
      <sz val="11"/>
      <color rgb="FF000000"/>
      <name val="Arial"/>
      <family val="2"/>
    </font>
    <font>
      <sz val="10"/>
      <color rgb="FF000000"/>
      <name val="Arial"/>
      <family val="2"/>
    </font>
    <font>
      <b/>
      <sz val="18"/>
      <color theme="0"/>
      <name val="Arial"/>
      <family val="2"/>
    </font>
  </fonts>
  <fills count="7">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rgb="FFFFFFFF"/>
        <bgColor rgb="FFFFFFFF"/>
      </patternFill>
    </fill>
    <fill>
      <patternFill patternType="solid">
        <fgColor rgb="FFD9E2F3"/>
        <bgColor rgb="FFD9E2F3"/>
      </patternFill>
    </fill>
    <fill>
      <patternFill patternType="solid">
        <fgColor theme="0"/>
        <bgColor theme="0"/>
      </patternFill>
    </fill>
  </fills>
  <borders count="72">
    <border>
      <left/>
      <right/>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style="thin">
        <color rgb="FF000000"/>
      </left>
      <right style="medium">
        <color rgb="FF000000"/>
      </right>
      <top style="medium">
        <color rgb="FF000000"/>
      </top>
      <bottom style="medium">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bottom/>
      <diagonal/>
    </border>
    <border>
      <left style="thin">
        <color rgb="FF000000"/>
      </left>
      <right style="thin">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auto="1"/>
      </left>
      <right style="thin">
        <color auto="1"/>
      </right>
      <top/>
      <bottom style="thin">
        <color auto="1"/>
      </bottom>
      <diagonal/>
    </border>
    <border>
      <left style="thin">
        <color rgb="FF000000"/>
      </left>
      <right/>
      <top style="medium">
        <color indexed="64"/>
      </top>
      <bottom/>
      <diagonal/>
    </border>
    <border>
      <left style="thin">
        <color rgb="FF000000"/>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s>
  <cellStyleXfs count="4">
    <xf numFmtId="0" fontId="0" fillId="0" borderId="0"/>
    <xf numFmtId="0" fontId="23" fillId="0" borderId="0" applyNumberFormat="0" applyFill="0" applyBorder="0" applyAlignment="0" applyProtection="0"/>
    <xf numFmtId="44" fontId="17" fillId="0" borderId="0" applyFont="0" applyFill="0" applyBorder="0" applyAlignment="0" applyProtection="0"/>
    <xf numFmtId="9" fontId="17" fillId="0" borderId="0" applyFont="0" applyFill="0" applyBorder="0" applyAlignment="0" applyProtection="0"/>
  </cellStyleXfs>
  <cellXfs count="335">
    <xf numFmtId="0" fontId="0" fillId="0" borderId="0" xfId="0" applyFont="1" applyAlignment="1"/>
    <xf numFmtId="0" fontId="2" fillId="0" borderId="0" xfId="0" applyFont="1"/>
    <xf numFmtId="0" fontId="0" fillId="4" borderId="0" xfId="0" applyFont="1" applyFill="1"/>
    <xf numFmtId="0" fontId="0" fillId="4" borderId="17" xfId="0" applyFont="1" applyFill="1" applyBorder="1" applyAlignment="1">
      <alignment vertical="center" wrapText="1"/>
    </xf>
    <xf numFmtId="0" fontId="0" fillId="4" borderId="0" xfId="0" applyFont="1" applyFill="1" applyAlignment="1">
      <alignment vertical="center" wrapText="1"/>
    </xf>
    <xf numFmtId="0" fontId="0" fillId="0" borderId="0" xfId="0" applyFont="1"/>
    <xf numFmtId="0" fontId="0" fillId="4" borderId="17"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18" xfId="0" applyFont="1" applyBorder="1" applyAlignment="1">
      <alignment horizontal="center" vertical="center" wrapText="1"/>
    </xf>
    <xf numFmtId="164" fontId="3" fillId="0" borderId="22" xfId="0" applyNumberFormat="1"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xf>
    <xf numFmtId="0" fontId="5" fillId="4" borderId="20" xfId="0" applyFont="1" applyFill="1" applyBorder="1" applyAlignment="1">
      <alignment horizontal="center" vertical="center" wrapText="1"/>
    </xf>
    <xf numFmtId="0" fontId="0" fillId="4" borderId="0" xfId="0" applyFont="1" applyFill="1" applyAlignment="1">
      <alignment vertical="center"/>
    </xf>
    <xf numFmtId="9" fontId="5" fillId="4" borderId="17" xfId="0" applyNumberFormat="1" applyFont="1" applyFill="1" applyBorder="1" applyAlignment="1">
      <alignment horizontal="center" vertical="center" wrapText="1"/>
    </xf>
    <xf numFmtId="166" fontId="5" fillId="4" borderId="17" xfId="0" applyNumberFormat="1" applyFont="1" applyFill="1" applyBorder="1" applyAlignment="1">
      <alignment horizontal="center" vertical="center" wrapText="1"/>
    </xf>
    <xf numFmtId="0" fontId="5" fillId="4" borderId="17" xfId="0" applyFont="1" applyFill="1" applyBorder="1" applyAlignment="1">
      <alignment vertical="center" wrapText="1"/>
    </xf>
    <xf numFmtId="9" fontId="0" fillId="4" borderId="17" xfId="0" applyNumberFormat="1" applyFont="1" applyFill="1" applyBorder="1" applyAlignment="1">
      <alignment horizontal="center" vertical="center" wrapText="1"/>
    </xf>
    <xf numFmtId="0" fontId="5" fillId="4" borderId="17" xfId="0" applyFont="1" applyFill="1" applyBorder="1" applyAlignment="1">
      <alignment horizontal="center" vertical="center" wrapText="1"/>
    </xf>
    <xf numFmtId="164" fontId="5" fillId="4" borderId="17" xfId="0" applyNumberFormat="1" applyFont="1" applyFill="1" applyBorder="1" applyAlignment="1">
      <alignment horizontal="center" vertical="center" wrapText="1"/>
    </xf>
    <xf numFmtId="0" fontId="5" fillId="4" borderId="27" xfId="0" applyFont="1" applyFill="1" applyBorder="1" applyAlignment="1">
      <alignment horizontal="center" vertical="center" wrapText="1"/>
    </xf>
    <xf numFmtId="0" fontId="0" fillId="6" borderId="21" xfId="0" applyFont="1" applyFill="1" applyBorder="1" applyAlignment="1">
      <alignment horizontal="center" vertical="center" wrapText="1"/>
    </xf>
    <xf numFmtId="164" fontId="0" fillId="6" borderId="21" xfId="0" applyNumberFormat="1" applyFont="1" applyFill="1" applyBorder="1" applyAlignment="1">
      <alignment horizontal="center" vertical="center" wrapText="1"/>
    </xf>
    <xf numFmtId="0" fontId="12" fillId="6" borderId="18" xfId="0" applyFont="1" applyFill="1" applyBorder="1" applyAlignment="1">
      <alignment horizontal="center" vertical="center" wrapText="1"/>
    </xf>
    <xf numFmtId="164" fontId="12" fillId="6" borderId="22"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8" fillId="0" borderId="0" xfId="0" applyFont="1"/>
    <xf numFmtId="0" fontId="28" fillId="0" borderId="6" xfId="0" applyFont="1" applyBorder="1" applyAlignment="1">
      <alignment horizontal="center" vertical="center" wrapText="1"/>
    </xf>
    <xf numFmtId="0" fontId="24" fillId="4" borderId="30" xfId="0" applyFont="1" applyFill="1" applyBorder="1" applyAlignment="1">
      <alignment vertical="center" wrapText="1"/>
    </xf>
    <xf numFmtId="0" fontId="24" fillId="0" borderId="40" xfId="0" applyFont="1" applyBorder="1" applyAlignment="1">
      <alignment horizontal="center" vertical="center" wrapText="1"/>
    </xf>
    <xf numFmtId="0" fontId="24" fillId="0" borderId="44" xfId="0" applyFont="1" applyBorder="1" applyAlignment="1">
      <alignment horizontal="left" vertical="center" wrapText="1"/>
    </xf>
    <xf numFmtId="0" fontId="24" fillId="0" borderId="46" xfId="0" applyFont="1" applyBorder="1" applyAlignment="1">
      <alignment horizontal="left" wrapText="1"/>
    </xf>
    <xf numFmtId="0" fontId="24" fillId="4" borderId="40" xfId="0" applyFont="1" applyFill="1" applyBorder="1" applyAlignment="1">
      <alignment horizontal="center" vertical="center" wrapText="1"/>
    </xf>
    <xf numFmtId="1" fontId="24" fillId="4" borderId="40" xfId="0" applyNumberFormat="1" applyFont="1" applyFill="1" applyBorder="1" applyAlignment="1">
      <alignment horizontal="center" vertical="center" wrapText="1"/>
    </xf>
    <xf numFmtId="164" fontId="24" fillId="4" borderId="40" xfId="0" applyNumberFormat="1" applyFont="1" applyFill="1" applyBorder="1" applyAlignment="1">
      <alignment horizontal="center" vertical="center" wrapText="1"/>
    </xf>
    <xf numFmtId="3" fontId="24" fillId="4" borderId="40" xfId="0" applyNumberFormat="1" applyFont="1" applyFill="1" applyBorder="1" applyAlignment="1">
      <alignment horizontal="center" vertical="center" wrapText="1"/>
    </xf>
    <xf numFmtId="9" fontId="24" fillId="4" borderId="40" xfId="3" applyFont="1" applyFill="1" applyBorder="1" applyAlignment="1">
      <alignment horizontal="center" vertical="center" wrapText="1"/>
    </xf>
    <xf numFmtId="164" fontId="24" fillId="4" borderId="40" xfId="0" applyNumberFormat="1" applyFont="1" applyFill="1" applyBorder="1" applyAlignment="1">
      <alignment horizontal="center" vertical="center"/>
    </xf>
    <xf numFmtId="9" fontId="24" fillId="4" borderId="40" xfId="0" applyNumberFormat="1" applyFont="1" applyFill="1" applyBorder="1" applyAlignment="1">
      <alignment horizontal="center" vertical="center" wrapText="1"/>
    </xf>
    <xf numFmtId="0" fontId="29" fillId="4" borderId="40" xfId="0" applyFont="1" applyFill="1" applyBorder="1" applyAlignment="1">
      <alignment horizontal="center" vertical="center" wrapText="1"/>
    </xf>
    <xf numFmtId="166" fontId="24" fillId="4" borderId="40" xfId="0" applyNumberFormat="1" applyFont="1" applyFill="1" applyBorder="1" applyAlignment="1">
      <alignment horizontal="center" vertical="center" wrapText="1"/>
    </xf>
    <xf numFmtId="167" fontId="34" fillId="4" borderId="40" xfId="0" applyNumberFormat="1" applyFont="1" applyFill="1" applyBorder="1" applyAlignment="1">
      <alignment horizontal="center" vertical="center" wrapText="1"/>
    </xf>
    <xf numFmtId="9" fontId="24" fillId="4" borderId="40" xfId="0" applyNumberFormat="1" applyFont="1" applyFill="1" applyBorder="1" applyAlignment="1">
      <alignment horizontal="center" vertical="center"/>
    </xf>
    <xf numFmtId="0" fontId="30" fillId="0" borderId="40" xfId="0" applyFont="1" applyBorder="1" applyAlignment="1">
      <alignment horizontal="center" vertical="center" wrapText="1"/>
    </xf>
    <xf numFmtId="9" fontId="24" fillId="0" borderId="40" xfId="0" applyNumberFormat="1" applyFont="1" applyBorder="1" applyAlignment="1">
      <alignment horizontal="center" vertical="center" wrapText="1"/>
    </xf>
    <xf numFmtId="0" fontId="24" fillId="5" borderId="40" xfId="0" applyFont="1" applyFill="1" applyBorder="1" applyAlignment="1">
      <alignment horizontal="center" vertical="center" wrapText="1"/>
    </xf>
    <xf numFmtId="9" fontId="30" fillId="0" borderId="40" xfId="0" applyNumberFormat="1" applyFont="1" applyBorder="1" applyAlignment="1">
      <alignment horizontal="center" vertical="center" wrapText="1"/>
    </xf>
    <xf numFmtId="1" fontId="24" fillId="0" borderId="40" xfId="0" applyNumberFormat="1" applyFont="1" applyBorder="1" applyAlignment="1">
      <alignment horizontal="center" vertical="center" wrapText="1"/>
    </xf>
    <xf numFmtId="0" fontId="38" fillId="0" borderId="40" xfId="0" applyFont="1" applyBorder="1" applyAlignment="1">
      <alignment horizontal="center" vertical="center" wrapText="1"/>
    </xf>
    <xf numFmtId="9" fontId="38" fillId="0" borderId="40" xfId="0" applyNumberFormat="1" applyFont="1" applyBorder="1" applyAlignment="1">
      <alignment horizontal="center" vertical="center" wrapText="1"/>
    </xf>
    <xf numFmtId="164" fontId="30" fillId="0" borderId="40" xfId="0" applyNumberFormat="1" applyFont="1" applyBorder="1" applyAlignment="1">
      <alignment horizontal="center" vertical="center" wrapText="1"/>
    </xf>
    <xf numFmtId="0" fontId="34" fillId="4" borderId="40" xfId="0" applyFont="1" applyFill="1" applyBorder="1" applyAlignment="1">
      <alignment horizontal="center" vertical="center" wrapText="1"/>
    </xf>
    <xf numFmtId="0" fontId="24" fillId="0" borderId="40" xfId="0" applyFont="1" applyFill="1" applyBorder="1" applyAlignment="1">
      <alignment vertical="center" wrapText="1"/>
    </xf>
    <xf numFmtId="0" fontId="24" fillId="0" borderId="40" xfId="0" applyFont="1" applyFill="1" applyBorder="1" applyAlignment="1">
      <alignment horizontal="center" vertical="center"/>
    </xf>
    <xf numFmtId="0" fontId="30" fillId="0" borderId="40" xfId="0" applyFont="1" applyFill="1" applyBorder="1" applyAlignment="1">
      <alignment horizontal="left" vertical="center" wrapText="1"/>
    </xf>
    <xf numFmtId="0" fontId="31" fillId="0" borderId="40" xfId="0" applyFont="1" applyFill="1" applyBorder="1" applyAlignment="1">
      <alignment vertical="center" wrapText="1"/>
    </xf>
    <xf numFmtId="0" fontId="30" fillId="0" borderId="40" xfId="0" applyFont="1" applyFill="1" applyBorder="1" applyAlignment="1">
      <alignment vertical="center"/>
    </xf>
    <xf numFmtId="0" fontId="32" fillId="0" borderId="40" xfId="0" applyFont="1" applyFill="1" applyBorder="1" applyAlignment="1">
      <alignment vertical="center" wrapText="1"/>
    </xf>
    <xf numFmtId="0" fontId="33" fillId="0" borderId="40" xfId="0" applyFont="1" applyFill="1" applyBorder="1" applyAlignment="1">
      <alignment horizontal="center" vertical="center" wrapText="1"/>
    </xf>
    <xf numFmtId="0" fontId="35" fillId="0" borderId="40" xfId="0" applyFont="1" applyFill="1" applyBorder="1" applyAlignment="1">
      <alignment vertical="center" wrapText="1"/>
    </xf>
    <xf numFmtId="0" fontId="37" fillId="0" borderId="40" xfId="0" applyFont="1" applyFill="1" applyBorder="1" applyAlignment="1">
      <alignment vertical="center" wrapText="1"/>
    </xf>
    <xf numFmtId="0" fontId="31" fillId="0" borderId="40" xfId="0" applyFont="1" applyFill="1" applyBorder="1" applyAlignment="1">
      <alignment horizontal="center" vertical="center" wrapText="1"/>
    </xf>
    <xf numFmtId="0" fontId="30" fillId="0" borderId="40" xfId="0" applyFont="1" applyFill="1" applyBorder="1" applyAlignment="1">
      <alignment vertical="center" wrapText="1"/>
    </xf>
    <xf numFmtId="0" fontId="24" fillId="0" borderId="40" xfId="0" applyFont="1" applyFill="1" applyBorder="1" applyAlignment="1">
      <alignment horizontal="center" vertical="center" wrapText="1"/>
    </xf>
    <xf numFmtId="0" fontId="24" fillId="0" borderId="40" xfId="0" applyFont="1" applyFill="1" applyBorder="1" applyAlignment="1">
      <alignment vertical="center"/>
    </xf>
    <xf numFmtId="0" fontId="28" fillId="0" borderId="13" xfId="0" applyFont="1" applyFill="1" applyBorder="1" applyAlignment="1">
      <alignment horizontal="center" vertical="center" wrapText="1"/>
    </xf>
    <xf numFmtId="1" fontId="24" fillId="0" borderId="40" xfId="0" applyNumberFormat="1" applyFont="1" applyFill="1" applyBorder="1" applyAlignment="1">
      <alignment horizontal="center" vertical="center" wrapText="1"/>
    </xf>
    <xf numFmtId="9" fontId="24" fillId="0" borderId="40" xfId="0" applyNumberFormat="1" applyFont="1" applyFill="1" applyBorder="1" applyAlignment="1">
      <alignment horizontal="center" vertical="center" wrapText="1"/>
    </xf>
    <xf numFmtId="166" fontId="24" fillId="0" borderId="40" xfId="0" applyNumberFormat="1" applyFont="1" applyFill="1" applyBorder="1" applyAlignment="1">
      <alignment horizontal="center" vertical="center" wrapText="1"/>
    </xf>
    <xf numFmtId="9" fontId="24" fillId="0" borderId="40" xfId="0" applyNumberFormat="1" applyFont="1" applyFill="1" applyBorder="1" applyAlignment="1">
      <alignment horizontal="center" vertical="center"/>
    </xf>
    <xf numFmtId="9" fontId="38" fillId="0" borderId="40" xfId="0" applyNumberFormat="1" applyFont="1" applyFill="1" applyBorder="1" applyAlignment="1">
      <alignment horizontal="center" vertical="center" wrapText="1"/>
    </xf>
    <xf numFmtId="9" fontId="30" fillId="0" borderId="40" xfId="0" applyNumberFormat="1" applyFont="1" applyFill="1" applyBorder="1" applyAlignment="1">
      <alignment horizontal="center" vertical="center" wrapText="1"/>
    </xf>
    <xf numFmtId="0" fontId="4" fillId="0" borderId="21" xfId="0" applyFont="1" applyFill="1" applyBorder="1" applyAlignment="1">
      <alignment horizontal="center" vertical="center" wrapText="1"/>
    </xf>
    <xf numFmtId="0" fontId="0" fillId="0" borderId="21" xfId="0" applyFont="1" applyFill="1" applyBorder="1"/>
    <xf numFmtId="0" fontId="0" fillId="0" borderId="0" xfId="0" applyFont="1" applyFill="1" applyAlignment="1"/>
    <xf numFmtId="0" fontId="0" fillId="0" borderId="21" xfId="0" applyFont="1" applyBorder="1" applyAlignment="1">
      <alignment vertical="center" wrapText="1"/>
    </xf>
    <xf numFmtId="9" fontId="0" fillId="0" borderId="43" xfId="3" applyFont="1" applyBorder="1" applyAlignment="1">
      <alignment horizontal="left" vertical="center" wrapText="1"/>
    </xf>
    <xf numFmtId="165" fontId="24" fillId="0" borderId="43" xfId="0" applyNumberFormat="1" applyFont="1" applyBorder="1" applyAlignment="1">
      <alignment horizontal="left" vertical="center" wrapText="1"/>
    </xf>
    <xf numFmtId="0" fontId="12"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169" fontId="0" fillId="4" borderId="26" xfId="0" applyNumberFormat="1" applyFont="1" applyFill="1" applyBorder="1" applyAlignment="1">
      <alignment vertical="center" wrapText="1"/>
    </xf>
    <xf numFmtId="9" fontId="5" fillId="4" borderId="17" xfId="0" applyNumberFormat="1" applyFont="1" applyFill="1" applyBorder="1" applyAlignment="1">
      <alignment horizontal="center" vertical="center"/>
    </xf>
    <xf numFmtId="0" fontId="24" fillId="4" borderId="17" xfId="0" applyFont="1" applyFill="1" applyBorder="1" applyAlignment="1">
      <alignment horizontal="left" vertical="center" wrapText="1"/>
    </xf>
    <xf numFmtId="0" fontId="14" fillId="0" borderId="17"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15" fillId="0" borderId="17"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23" fillId="0" borderId="17" xfId="1" applyFill="1" applyBorder="1" applyAlignment="1">
      <alignment horizontal="left" vertical="center" wrapText="1"/>
    </xf>
    <xf numFmtId="0" fontId="12" fillId="0" borderId="36" xfId="0" applyFont="1" applyFill="1" applyBorder="1" applyAlignment="1">
      <alignment horizontal="center" vertical="center" wrapText="1"/>
    </xf>
    <xf numFmtId="166" fontId="5" fillId="0" borderId="17" xfId="0" applyNumberFormat="1" applyFont="1" applyFill="1" applyBorder="1" applyAlignment="1">
      <alignment horizontal="center" vertical="center" wrapText="1"/>
    </xf>
    <xf numFmtId="9" fontId="5"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vertical="center"/>
    </xf>
    <xf numFmtId="0" fontId="5" fillId="4" borderId="30" xfId="0" applyFont="1" applyFill="1" applyBorder="1" applyAlignment="1">
      <alignment horizontal="center" vertical="center" wrapText="1"/>
    </xf>
    <xf numFmtId="9" fontId="5" fillId="4" borderId="30" xfId="0" applyNumberFormat="1" applyFont="1" applyFill="1" applyBorder="1" applyAlignment="1">
      <alignment horizontal="center" vertical="center" wrapText="1"/>
    </xf>
    <xf numFmtId="166" fontId="5" fillId="4" borderId="30" xfId="0" applyNumberFormat="1" applyFont="1" applyFill="1" applyBorder="1" applyAlignment="1">
      <alignment horizontal="center" vertical="center" wrapText="1"/>
    </xf>
    <xf numFmtId="166" fontId="5" fillId="0" borderId="30" xfId="0" applyNumberFormat="1" applyFont="1" applyFill="1" applyBorder="1" applyAlignment="1">
      <alignment horizontal="center" vertical="center" wrapText="1"/>
    </xf>
    <xf numFmtId="0" fontId="0" fillId="4" borderId="30" xfId="0" applyFont="1" applyFill="1" applyBorder="1" applyAlignment="1">
      <alignment horizontal="center" vertical="center" wrapText="1"/>
    </xf>
    <xf numFmtId="9" fontId="0" fillId="4" borderId="30" xfId="0" applyNumberFormat="1" applyFont="1" applyFill="1" applyBorder="1" applyAlignment="1">
      <alignment horizontal="center" vertical="center"/>
    </xf>
    <xf numFmtId="9" fontId="0" fillId="4" borderId="30" xfId="0" applyNumberFormat="1" applyFont="1" applyFill="1" applyBorder="1" applyAlignment="1">
      <alignment horizontal="center" vertical="center" wrapText="1"/>
    </xf>
    <xf numFmtId="0" fontId="13" fillId="0" borderId="30" xfId="0" applyFont="1" applyFill="1" applyBorder="1" applyAlignment="1">
      <alignment horizontal="left" vertical="center" wrapText="1"/>
    </xf>
    <xf numFmtId="0" fontId="0" fillId="4" borderId="34" xfId="0" applyFont="1" applyFill="1" applyBorder="1" applyAlignment="1">
      <alignment vertical="center" wrapText="1"/>
    </xf>
    <xf numFmtId="0" fontId="5" fillId="4" borderId="36" xfId="0" applyFont="1" applyFill="1" applyBorder="1" applyAlignment="1">
      <alignment horizontal="center" vertical="center" wrapText="1"/>
    </xf>
    <xf numFmtId="1" fontId="5" fillId="4" borderId="36" xfId="0" applyNumberFormat="1" applyFont="1" applyFill="1" applyBorder="1" applyAlignment="1">
      <alignment horizontal="center" vertical="center" wrapText="1"/>
    </xf>
    <xf numFmtId="1" fontId="5" fillId="0" borderId="36" xfId="0" applyNumberFormat="1" applyFont="1" applyFill="1" applyBorder="1" applyAlignment="1">
      <alignment horizontal="center" vertical="center" wrapText="1"/>
    </xf>
    <xf numFmtId="0" fontId="0" fillId="4" borderId="36" xfId="0" applyFont="1" applyFill="1" applyBorder="1" applyAlignment="1">
      <alignment horizontal="center" vertical="center" wrapText="1"/>
    </xf>
    <xf numFmtId="9" fontId="0" fillId="4" borderId="36" xfId="0" applyNumberFormat="1" applyFont="1" applyFill="1" applyBorder="1" applyAlignment="1">
      <alignment horizontal="center" vertical="center" wrapText="1"/>
    </xf>
    <xf numFmtId="0" fontId="0" fillId="4" borderId="36" xfId="0" applyFont="1" applyFill="1" applyBorder="1" applyAlignment="1">
      <alignment vertical="center" wrapText="1"/>
    </xf>
    <xf numFmtId="0" fontId="15" fillId="0" borderId="36" xfId="0" applyFont="1" applyFill="1" applyBorder="1" applyAlignment="1">
      <alignment horizontal="left" vertical="center" wrapText="1"/>
    </xf>
    <xf numFmtId="0" fontId="0" fillId="4" borderId="39" xfId="0" applyFont="1" applyFill="1" applyBorder="1" applyAlignment="1">
      <alignment vertical="center" wrapText="1"/>
    </xf>
    <xf numFmtId="1" fontId="5" fillId="4" borderId="30" xfId="0" applyNumberFormat="1" applyFont="1" applyFill="1" applyBorder="1" applyAlignment="1">
      <alignment horizontal="center" vertical="center" wrapText="1"/>
    </xf>
    <xf numFmtId="1" fontId="0" fillId="4" borderId="30" xfId="0" applyNumberFormat="1" applyFont="1" applyFill="1" applyBorder="1" applyAlignment="1">
      <alignment horizontal="center" vertical="center" wrapText="1"/>
    </xf>
    <xf numFmtId="1" fontId="0" fillId="0" borderId="30" xfId="0" applyNumberFormat="1" applyFont="1" applyFill="1" applyBorder="1" applyAlignment="1">
      <alignment horizontal="center" vertical="center" wrapText="1"/>
    </xf>
    <xf numFmtId="164" fontId="5" fillId="4" borderId="30" xfId="0" applyNumberFormat="1" applyFont="1" applyFill="1" applyBorder="1" applyAlignment="1">
      <alignment horizontal="center" vertical="center" wrapText="1"/>
    </xf>
    <xf numFmtId="0" fontId="5" fillId="4" borderId="31" xfId="0" applyFont="1" applyFill="1" applyBorder="1" applyAlignment="1">
      <alignment horizontal="center" vertical="center" wrapText="1"/>
    </xf>
    <xf numFmtId="169" fontId="0" fillId="4" borderId="30" xfId="0" applyNumberFormat="1" applyFont="1" applyFill="1" applyBorder="1" applyAlignment="1">
      <alignment vertical="center" wrapText="1"/>
    </xf>
    <xf numFmtId="0" fontId="0" fillId="0" borderId="30" xfId="0" applyFont="1" applyFill="1" applyBorder="1" applyAlignment="1">
      <alignment horizontal="left" vertical="center" wrapText="1"/>
    </xf>
    <xf numFmtId="0" fontId="0" fillId="4" borderId="32" xfId="0" applyFont="1" applyFill="1" applyBorder="1" applyAlignment="1">
      <alignment vertical="center" wrapText="1"/>
    </xf>
    <xf numFmtId="0" fontId="5" fillId="0" borderId="36" xfId="0" applyFont="1" applyFill="1" applyBorder="1" applyAlignment="1">
      <alignment horizontal="center" vertical="center" wrapText="1"/>
    </xf>
    <xf numFmtId="164" fontId="5" fillId="4" borderId="36" xfId="0" applyNumberFormat="1" applyFont="1" applyFill="1" applyBorder="1" applyAlignment="1">
      <alignment horizontal="center" vertical="center" wrapText="1"/>
    </xf>
    <xf numFmtId="0" fontId="5" fillId="4" borderId="37"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36" xfId="0" applyFont="1" applyFill="1" applyBorder="1" applyAlignment="1">
      <alignment vertical="center" wrapText="1"/>
    </xf>
    <xf numFmtId="0" fontId="16" fillId="0" borderId="36" xfId="0" applyFont="1" applyFill="1" applyBorder="1" applyAlignment="1">
      <alignment horizontal="left" vertical="center" wrapText="1"/>
    </xf>
    <xf numFmtId="0" fontId="16" fillId="4" borderId="39" xfId="0" applyFont="1" applyFill="1" applyBorder="1" applyAlignment="1">
      <alignment vertical="center" wrapText="1"/>
    </xf>
    <xf numFmtId="10" fontId="5" fillId="0" borderId="63" xfId="0" applyNumberFormat="1" applyFont="1" applyFill="1" applyBorder="1" applyAlignment="1">
      <alignment horizontal="center" vertical="center" wrapText="1"/>
    </xf>
    <xf numFmtId="9" fontId="5" fillId="0" borderId="63" xfId="0" applyNumberFormat="1" applyFont="1" applyFill="1" applyBorder="1" applyAlignment="1">
      <alignment horizontal="center" vertical="center" wrapText="1"/>
    </xf>
    <xf numFmtId="0" fontId="5" fillId="0" borderId="63" xfId="0" applyFont="1" applyFill="1" applyBorder="1" applyAlignment="1">
      <alignment horizontal="center" vertical="center" wrapText="1"/>
    </xf>
    <xf numFmtId="164" fontId="5" fillId="0" borderId="63" xfId="0" applyNumberFormat="1" applyFont="1" applyFill="1" applyBorder="1" applyAlignment="1">
      <alignment horizontal="center" vertical="center" wrapText="1"/>
    </xf>
    <xf numFmtId="0" fontId="5" fillId="0" borderId="64" xfId="0" applyFont="1" applyFill="1" applyBorder="1" applyAlignment="1">
      <alignment horizontal="center" vertical="center" wrapText="1"/>
    </xf>
    <xf numFmtId="0" fontId="0" fillId="0" borderId="63" xfId="0" applyFont="1" applyFill="1" applyBorder="1" applyAlignment="1">
      <alignment horizontal="center" vertical="center" wrapText="1"/>
    </xf>
    <xf numFmtId="10" fontId="0" fillId="0" borderId="63" xfId="0" applyNumberFormat="1" applyFont="1" applyFill="1" applyBorder="1" applyAlignment="1">
      <alignment horizontal="center" vertical="center" wrapText="1"/>
    </xf>
    <xf numFmtId="9" fontId="0" fillId="0" borderId="63" xfId="0" applyNumberFormat="1" applyFont="1" applyFill="1" applyBorder="1" applyAlignment="1">
      <alignment horizontal="center" vertical="center" wrapText="1"/>
    </xf>
    <xf numFmtId="0" fontId="0" fillId="4" borderId="63" xfId="0" applyFont="1" applyFill="1" applyBorder="1" applyAlignment="1">
      <alignment vertical="center" wrapText="1"/>
    </xf>
    <xf numFmtId="0" fontId="0" fillId="0" borderId="63" xfId="0" applyFont="1" applyFill="1" applyBorder="1" applyAlignment="1">
      <alignment horizontal="left" vertical="center" wrapText="1"/>
    </xf>
    <xf numFmtId="0" fontId="5" fillId="0" borderId="30"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32" xfId="0" applyFont="1" applyFill="1" applyBorder="1" applyAlignment="1">
      <alignment vertical="center" wrapText="1"/>
    </xf>
    <xf numFmtId="9" fontId="5" fillId="4" borderId="36" xfId="0" applyNumberFormat="1" applyFont="1" applyFill="1" applyBorder="1" applyAlignment="1">
      <alignment horizontal="center" vertical="center" wrapText="1"/>
    </xf>
    <xf numFmtId="9" fontId="5" fillId="0" borderId="36" xfId="0" applyNumberFormat="1" applyFont="1" applyFill="1" applyBorder="1" applyAlignment="1">
      <alignment horizontal="center" vertical="center" wrapText="1"/>
    </xf>
    <xf numFmtId="0" fontId="11" fillId="4" borderId="62" xfId="0" applyFont="1" applyFill="1" applyBorder="1" applyAlignment="1">
      <alignment horizontal="center" vertical="center" wrapText="1"/>
    </xf>
    <xf numFmtId="0" fontId="5" fillId="4" borderId="63" xfId="0" applyFont="1" applyFill="1" applyBorder="1" applyAlignment="1">
      <alignment horizontal="center" vertical="center" wrapText="1"/>
    </xf>
    <xf numFmtId="9" fontId="5" fillId="4" borderId="63" xfId="0" applyNumberFormat="1" applyFont="1" applyFill="1" applyBorder="1" applyAlignment="1">
      <alignment horizontal="center" vertical="center" wrapText="1"/>
    </xf>
    <xf numFmtId="10" fontId="5" fillId="4" borderId="63" xfId="0" applyNumberFormat="1" applyFont="1" applyFill="1" applyBorder="1" applyAlignment="1">
      <alignment horizontal="center" vertical="center" wrapText="1"/>
    </xf>
    <xf numFmtId="164" fontId="5" fillId="4" borderId="63" xfId="0" applyNumberFormat="1" applyFont="1" applyFill="1" applyBorder="1" applyAlignment="1">
      <alignment horizontal="center" vertical="center" wrapText="1"/>
    </xf>
    <xf numFmtId="0" fontId="0" fillId="4" borderId="64" xfId="0" applyFont="1" applyFill="1" applyBorder="1" applyAlignment="1">
      <alignment horizontal="center" vertical="center" wrapText="1"/>
    </xf>
    <xf numFmtId="0" fontId="16" fillId="4" borderId="63" xfId="0" applyFont="1" applyFill="1" applyBorder="1" applyAlignment="1">
      <alignment vertical="center" wrapText="1"/>
    </xf>
    <xf numFmtId="10" fontId="16" fillId="4" borderId="63" xfId="0" applyNumberFormat="1" applyFont="1" applyFill="1" applyBorder="1" applyAlignment="1">
      <alignment horizontal="center" vertical="center" wrapText="1"/>
    </xf>
    <xf numFmtId="9" fontId="0" fillId="4" borderId="63" xfId="0" applyNumberFormat="1" applyFont="1" applyFill="1" applyBorder="1" applyAlignment="1">
      <alignment horizontal="center" vertical="center" wrapText="1"/>
    </xf>
    <xf numFmtId="0" fontId="26" fillId="4" borderId="63" xfId="0" applyFont="1" applyFill="1" applyBorder="1" applyAlignment="1">
      <alignment vertical="center" wrapText="1"/>
    </xf>
    <xf numFmtId="0" fontId="16" fillId="0" borderId="63" xfId="0" applyFont="1" applyFill="1" applyBorder="1" applyAlignment="1">
      <alignment horizontal="left" vertical="center" wrapText="1"/>
    </xf>
    <xf numFmtId="0" fontId="16" fillId="4" borderId="65" xfId="0" applyFont="1" applyFill="1" applyBorder="1" applyAlignment="1">
      <alignment vertical="center" wrapText="1"/>
    </xf>
    <xf numFmtId="0" fontId="5" fillId="4" borderId="62" xfId="0" applyFont="1" applyFill="1" applyBorder="1" applyAlignment="1">
      <alignment horizontal="center" vertical="center" wrapText="1"/>
    </xf>
    <xf numFmtId="166" fontId="5" fillId="4" borderId="63" xfId="0" applyNumberFormat="1" applyFont="1" applyFill="1" applyBorder="1" applyAlignment="1">
      <alignment horizontal="center" vertical="center" wrapText="1"/>
    </xf>
    <xf numFmtId="166" fontId="5" fillId="0" borderId="63" xfId="0" applyNumberFormat="1" applyFont="1" applyFill="1" applyBorder="1" applyAlignment="1">
      <alignment horizontal="center" vertical="center" wrapText="1"/>
    </xf>
    <xf numFmtId="9" fontId="0" fillId="0" borderId="36" xfId="0" applyNumberFormat="1" applyFont="1" applyFill="1" applyBorder="1" applyAlignment="1">
      <alignment horizontal="center" vertical="center" wrapText="1"/>
    </xf>
    <xf numFmtId="164" fontId="0" fillId="4" borderId="36" xfId="0" applyNumberFormat="1" applyFont="1" applyFill="1" applyBorder="1" applyAlignment="1">
      <alignment horizontal="center" vertical="center"/>
    </xf>
    <xf numFmtId="0" fontId="0" fillId="4" borderId="37" xfId="0" applyFont="1" applyFill="1" applyBorder="1" applyAlignment="1">
      <alignment horizontal="center" vertical="center"/>
    </xf>
    <xf numFmtId="169" fontId="0" fillId="4" borderId="36" xfId="0" applyNumberFormat="1" applyFont="1" applyFill="1" applyBorder="1" applyAlignment="1">
      <alignment vertical="center" wrapText="1"/>
    </xf>
    <xf numFmtId="0" fontId="0" fillId="0" borderId="36" xfId="0" applyFont="1" applyFill="1" applyBorder="1" applyAlignment="1">
      <alignment horizontal="left" vertical="center" wrapText="1"/>
    </xf>
    <xf numFmtId="1" fontId="5" fillId="4" borderId="63" xfId="0" applyNumberFormat="1" applyFont="1" applyFill="1" applyBorder="1" applyAlignment="1">
      <alignment horizontal="center" vertical="center" wrapText="1"/>
    </xf>
    <xf numFmtId="1" fontId="5" fillId="0" borderId="63" xfId="0" applyNumberFormat="1" applyFont="1" applyFill="1" applyBorder="1" applyAlignment="1">
      <alignment horizontal="center" vertical="center" wrapText="1"/>
    </xf>
    <xf numFmtId="0" fontId="5" fillId="4" borderId="64" xfId="0" applyFont="1" applyFill="1" applyBorder="1" applyAlignment="1">
      <alignment horizontal="center" vertical="center" wrapText="1"/>
    </xf>
    <xf numFmtId="0" fontId="0" fillId="4" borderId="63" xfId="0" applyFont="1" applyFill="1" applyBorder="1" applyAlignment="1">
      <alignment horizontal="center" vertical="center" wrapText="1"/>
    </xf>
    <xf numFmtId="0" fontId="16" fillId="4" borderId="63"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0" borderId="26" xfId="0" applyFont="1" applyFill="1" applyBorder="1" applyAlignment="1">
      <alignment horizontal="center" vertical="center" wrapText="1"/>
    </xf>
    <xf numFmtId="164" fontId="5" fillId="4" borderId="26" xfId="0" applyNumberFormat="1" applyFont="1" applyFill="1" applyBorder="1" applyAlignment="1">
      <alignment horizontal="center" vertical="center" wrapText="1"/>
    </xf>
    <xf numFmtId="0" fontId="24" fillId="0" borderId="63" xfId="0" applyFont="1" applyFill="1" applyBorder="1" applyAlignment="1">
      <alignment horizontal="left" vertical="center" wrapText="1"/>
    </xf>
    <xf numFmtId="0" fontId="0" fillId="4" borderId="65" xfId="0" applyFont="1" applyFill="1" applyBorder="1" applyAlignment="1">
      <alignment vertical="center" wrapText="1"/>
    </xf>
    <xf numFmtId="0" fontId="0" fillId="4" borderId="26" xfId="0" applyFont="1" applyFill="1" applyBorder="1" applyAlignment="1">
      <alignment horizontal="center" vertical="center" wrapText="1"/>
    </xf>
    <xf numFmtId="9" fontId="0" fillId="4" borderId="26" xfId="0" applyNumberFormat="1" applyFont="1" applyFill="1" applyBorder="1" applyAlignment="1">
      <alignment horizontal="center" vertical="center" wrapText="1"/>
    </xf>
    <xf numFmtId="0" fontId="0" fillId="0" borderId="26" xfId="0" applyFont="1" applyFill="1" applyBorder="1" applyAlignment="1">
      <alignment horizontal="left" vertical="center" wrapText="1"/>
    </xf>
    <xf numFmtId="0" fontId="0" fillId="4" borderId="53" xfId="0" applyFont="1" applyFill="1" applyBorder="1" applyAlignment="1">
      <alignment vertical="center" wrapText="1"/>
    </xf>
    <xf numFmtId="0" fontId="5" fillId="4" borderId="66" xfId="0" applyFont="1" applyFill="1" applyBorder="1" applyAlignment="1">
      <alignment horizontal="center" vertical="center" wrapText="1"/>
    </xf>
    <xf numFmtId="0" fontId="0" fillId="4" borderId="30" xfId="0" applyFont="1" applyFill="1" applyBorder="1" applyAlignment="1">
      <alignment vertical="center" wrapText="1"/>
    </xf>
    <xf numFmtId="0" fontId="9" fillId="0" borderId="30" xfId="0" applyFont="1" applyFill="1" applyBorder="1" applyAlignment="1">
      <alignment horizontal="left" vertical="center" wrapText="1"/>
    </xf>
    <xf numFmtId="0" fontId="5" fillId="4" borderId="67"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0" borderId="54" xfId="0" applyFont="1" applyFill="1" applyBorder="1" applyAlignment="1">
      <alignment horizontal="center" vertical="center" wrapText="1"/>
    </xf>
    <xf numFmtId="164" fontId="5" fillId="4" borderId="54" xfId="0" applyNumberFormat="1" applyFont="1" applyFill="1" applyBorder="1" applyAlignment="1">
      <alignment horizontal="center" vertical="center" wrapText="1"/>
    </xf>
    <xf numFmtId="0" fontId="5" fillId="4" borderId="59" xfId="0" applyFont="1" applyFill="1" applyBorder="1" applyAlignment="1">
      <alignment horizontal="center" vertical="center" wrapText="1"/>
    </xf>
    <xf numFmtId="0" fontId="5" fillId="4" borderId="36" xfId="0" applyFont="1" applyFill="1" applyBorder="1" applyAlignment="1">
      <alignment vertical="center" wrapText="1"/>
    </xf>
    <xf numFmtId="0" fontId="6" fillId="0" borderId="36" xfId="0" applyFont="1" applyFill="1" applyBorder="1" applyAlignment="1">
      <alignment horizontal="left" vertical="center" wrapText="1"/>
    </xf>
    <xf numFmtId="10" fontId="0" fillId="4" borderId="30" xfId="0" applyNumberFormat="1" applyFont="1" applyFill="1" applyBorder="1" applyAlignment="1">
      <alignment horizontal="center" vertical="center" wrapText="1"/>
    </xf>
    <xf numFmtId="0" fontId="5" fillId="4" borderId="30"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5" fillId="4" borderId="68" xfId="0" applyFont="1" applyFill="1" applyBorder="1" applyAlignment="1">
      <alignment horizontal="center" vertical="center" wrapText="1"/>
    </xf>
    <xf numFmtId="10" fontId="0" fillId="4" borderId="36" xfId="0" applyNumberFormat="1" applyFont="1" applyFill="1" applyBorder="1" applyAlignment="1">
      <alignment horizontal="center" vertical="center" wrapText="1"/>
    </xf>
    <xf numFmtId="1" fontId="5" fillId="0" borderId="30" xfId="0" applyNumberFormat="1" applyFont="1" applyFill="1" applyBorder="1" applyAlignment="1">
      <alignment horizontal="center" vertical="center" wrapText="1"/>
    </xf>
    <xf numFmtId="0" fontId="30" fillId="0" borderId="69" xfId="0" applyFont="1" applyFill="1" applyBorder="1" applyAlignment="1">
      <alignment vertical="center" wrapText="1"/>
    </xf>
    <xf numFmtId="0" fontId="0" fillId="0" borderId="42" xfId="0" applyFont="1" applyFill="1" applyBorder="1" applyAlignment="1">
      <alignment vertical="center" wrapText="1"/>
    </xf>
    <xf numFmtId="9" fontId="5" fillId="0" borderId="54" xfId="0" applyNumberFormat="1" applyFont="1" applyFill="1" applyBorder="1" applyAlignment="1">
      <alignment horizontal="center" vertical="center" wrapText="1"/>
    </xf>
    <xf numFmtId="0" fontId="26" fillId="0" borderId="70" xfId="0" applyFont="1" applyFill="1" applyBorder="1" applyAlignment="1">
      <alignment vertical="center" wrapText="1"/>
    </xf>
    <xf numFmtId="0" fontId="24" fillId="0" borderId="46" xfId="0" applyFont="1" applyFill="1" applyBorder="1" applyAlignment="1">
      <alignment vertical="center" wrapText="1"/>
    </xf>
    <xf numFmtId="169" fontId="0" fillId="4" borderId="63" xfId="0" applyNumberFormat="1" applyFont="1" applyFill="1" applyBorder="1" applyAlignment="1">
      <alignment vertical="center" wrapText="1"/>
    </xf>
    <xf numFmtId="0" fontId="30" fillId="4" borderId="63" xfId="0" applyFont="1" applyFill="1" applyBorder="1" applyAlignment="1">
      <alignment horizontal="left" vertical="center" wrapText="1"/>
    </xf>
    <xf numFmtId="0" fontId="10" fillId="0" borderId="63" xfId="0" applyFont="1" applyFill="1" applyBorder="1" applyAlignment="1">
      <alignment horizontal="left" vertical="center" wrapText="1"/>
    </xf>
    <xf numFmtId="0" fontId="0" fillId="4" borderId="26" xfId="0" applyFont="1" applyFill="1" applyBorder="1" applyAlignment="1">
      <alignment vertical="center" wrapText="1"/>
    </xf>
    <xf numFmtId="0" fontId="5" fillId="4" borderId="63" xfId="0" applyFont="1" applyFill="1" applyBorder="1" applyAlignment="1">
      <alignment vertical="center" wrapText="1"/>
    </xf>
    <xf numFmtId="0" fontId="16" fillId="4" borderId="30" xfId="0" applyFont="1" applyFill="1" applyBorder="1" applyAlignment="1">
      <alignment vertical="center" wrapText="1"/>
    </xf>
    <xf numFmtId="0" fontId="16" fillId="0" borderId="30" xfId="0" applyFont="1" applyFill="1" applyBorder="1" applyAlignment="1">
      <alignment horizontal="left" vertical="center" wrapText="1"/>
    </xf>
    <xf numFmtId="9" fontId="24" fillId="0" borderId="43" xfId="0" applyNumberFormat="1" applyFont="1" applyBorder="1" applyAlignment="1">
      <alignment horizontal="left" vertical="center" wrapText="1"/>
    </xf>
    <xf numFmtId="9" fontId="24" fillId="0" borderId="45" xfId="0" applyNumberFormat="1" applyFont="1" applyBorder="1" applyAlignment="1">
      <alignment horizontal="left" vertical="center" wrapText="1"/>
    </xf>
    <xf numFmtId="171" fontId="24" fillId="0" borderId="43" xfId="0" applyNumberFormat="1" applyFont="1" applyBorder="1" applyAlignment="1">
      <alignment horizontal="left" vertical="center" wrapText="1"/>
    </xf>
    <xf numFmtId="164" fontId="5" fillId="0" borderId="30" xfId="0" applyNumberFormat="1" applyFont="1" applyFill="1" applyBorder="1" applyAlignment="1">
      <alignment horizontal="center" vertical="center" wrapText="1"/>
    </xf>
    <xf numFmtId="0" fontId="5" fillId="0" borderId="31" xfId="0" applyFont="1" applyFill="1" applyBorder="1" applyAlignment="1">
      <alignment horizontal="center" vertical="center" wrapText="1"/>
    </xf>
    <xf numFmtId="0" fontId="0" fillId="0" borderId="30" xfId="0" applyFont="1" applyFill="1" applyBorder="1" applyAlignment="1">
      <alignment horizontal="center" vertical="center" wrapText="1"/>
    </xf>
    <xf numFmtId="9" fontId="0" fillId="0" borderId="30" xfId="0" applyNumberFormat="1" applyFont="1" applyFill="1" applyBorder="1" applyAlignment="1">
      <alignment horizontal="center" vertical="center" wrapText="1"/>
    </xf>
    <xf numFmtId="0" fontId="0" fillId="0" borderId="32" xfId="0" applyFont="1" applyFill="1" applyBorder="1" applyAlignment="1">
      <alignment vertical="center" wrapText="1"/>
    </xf>
    <xf numFmtId="0" fontId="0" fillId="0" borderId="0" xfId="0" applyFont="1" applyFill="1" applyAlignment="1">
      <alignment vertical="center"/>
    </xf>
    <xf numFmtId="164" fontId="5" fillId="0" borderId="54" xfId="0" applyNumberFormat="1" applyFont="1" applyFill="1" applyBorder="1" applyAlignment="1">
      <alignment horizontal="center" vertical="center" wrapText="1"/>
    </xf>
    <xf numFmtId="0" fontId="5" fillId="0" borderId="59"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39" xfId="0" applyFont="1" applyFill="1" applyBorder="1" applyAlignment="1">
      <alignment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5" fillId="2" borderId="1" xfId="0" applyFont="1" applyFill="1" applyBorder="1" applyAlignment="1">
      <alignment horizontal="center" vertical="center" wrapText="1"/>
    </xf>
    <xf numFmtId="0" fontId="26" fillId="0" borderId="2" xfId="0" applyFont="1" applyBorder="1"/>
    <xf numFmtId="0" fontId="26" fillId="0" borderId="3" xfId="0" applyFont="1" applyBorder="1"/>
    <xf numFmtId="0" fontId="25" fillId="3" borderId="4" xfId="0" applyFont="1" applyFill="1" applyBorder="1" applyAlignment="1">
      <alignment horizontal="center" vertical="center" wrapText="1"/>
    </xf>
    <xf numFmtId="0" fontId="28" fillId="0" borderId="5" xfId="0" applyFont="1" applyBorder="1" applyAlignment="1">
      <alignment horizontal="center" vertical="center" wrapText="1"/>
    </xf>
    <xf numFmtId="0" fontId="26" fillId="0" borderId="11" xfId="0" applyFont="1" applyBorder="1"/>
    <xf numFmtId="0" fontId="28" fillId="0" borderId="6" xfId="0" applyFont="1" applyBorder="1" applyAlignment="1">
      <alignment horizontal="center" vertical="center" wrapText="1"/>
    </xf>
    <xf numFmtId="0" fontId="26" fillId="0" borderId="12" xfId="0" applyFont="1" applyBorder="1"/>
    <xf numFmtId="0" fontId="26" fillId="0" borderId="40" xfId="0" applyFont="1" applyBorder="1"/>
    <xf numFmtId="0" fontId="28" fillId="0" borderId="7" xfId="0" applyFont="1" applyBorder="1" applyAlignment="1">
      <alignment horizontal="center" vertical="center" wrapText="1"/>
    </xf>
    <xf numFmtId="0" fontId="26" fillId="0" borderId="8" xfId="0" applyFont="1" applyBorder="1"/>
    <xf numFmtId="0" fontId="26" fillId="0" borderId="9" xfId="0" applyFont="1" applyBorder="1"/>
    <xf numFmtId="0" fontId="28" fillId="0" borderId="10" xfId="0" applyFont="1" applyBorder="1" applyAlignment="1">
      <alignment horizontal="center" vertical="center" wrapText="1"/>
    </xf>
    <xf numFmtId="0" fontId="26" fillId="0" borderId="14" xfId="0" applyFont="1" applyBorder="1"/>
    <xf numFmtId="0" fontId="24" fillId="4" borderId="40" xfId="0" applyFont="1" applyFill="1" applyBorder="1" applyAlignment="1">
      <alignment horizontal="center" vertical="center" wrapText="1"/>
    </xf>
    <xf numFmtId="164" fontId="24" fillId="4" borderId="40" xfId="0" applyNumberFormat="1" applyFont="1" applyFill="1" applyBorder="1" applyAlignment="1">
      <alignment horizontal="center" vertical="center" wrapText="1"/>
    </xf>
    <xf numFmtId="164" fontId="30" fillId="0" borderId="40" xfId="0" applyNumberFormat="1" applyFont="1" applyBorder="1" applyAlignment="1">
      <alignment horizontal="center" vertical="center" wrapText="1"/>
    </xf>
    <xf numFmtId="0" fontId="30" fillId="0" borderId="40" xfId="0" applyFont="1" applyBorder="1" applyAlignment="1">
      <alignment horizontal="center" vertical="center" wrapText="1"/>
    </xf>
    <xf numFmtId="168" fontId="34" fillId="4" borderId="40" xfId="0" applyNumberFormat="1" applyFont="1" applyFill="1" applyBorder="1" applyAlignment="1">
      <alignment horizontal="center" vertical="center" wrapText="1"/>
    </xf>
    <xf numFmtId="0" fontId="29" fillId="4" borderId="40" xfId="0" applyFont="1" applyFill="1" applyBorder="1" applyAlignment="1">
      <alignment horizontal="center" vertical="center" wrapText="1"/>
    </xf>
    <xf numFmtId="0" fontId="36" fillId="0" borderId="40" xfId="0" applyFont="1" applyBorder="1" applyAlignment="1">
      <alignment horizontal="center" vertical="center" wrapText="1"/>
    </xf>
    <xf numFmtId="0" fontId="29" fillId="4" borderId="40" xfId="0" applyFont="1" applyFill="1" applyBorder="1" applyAlignment="1">
      <alignment horizontal="center" vertical="center"/>
    </xf>
    <xf numFmtId="0" fontId="25" fillId="2" borderId="47" xfId="0" applyFont="1" applyFill="1" applyBorder="1" applyAlignment="1">
      <alignment horizontal="center" vertical="center" wrapText="1"/>
    </xf>
    <xf numFmtId="0" fontId="39" fillId="3" borderId="49" xfId="0" applyFont="1" applyFill="1" applyBorder="1" applyAlignment="1">
      <alignment horizontal="center" vertical="center" wrapText="1"/>
    </xf>
    <xf numFmtId="0" fontId="11" fillId="0" borderId="52" xfId="0" applyFont="1" applyBorder="1" applyAlignment="1">
      <alignment horizontal="center" vertical="center" wrapText="1"/>
    </xf>
    <xf numFmtId="0" fontId="11"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20" fillId="0" borderId="29" xfId="0" applyFont="1" applyFill="1" applyBorder="1" applyAlignment="1">
      <alignment horizontal="left" vertical="center" wrapText="1"/>
    </xf>
    <xf numFmtId="0" fontId="11"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12"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12" fillId="3" borderId="25" xfId="0" applyFont="1" applyFill="1" applyBorder="1" applyAlignment="1">
      <alignment horizontal="center" vertical="center" wrapText="1"/>
    </xf>
    <xf numFmtId="164" fontId="5" fillId="4" borderId="29" xfId="0" applyNumberFormat="1" applyFont="1" applyFill="1" applyBorder="1" applyAlignment="1">
      <alignment horizontal="center" vertical="center" wrapText="1"/>
    </xf>
    <xf numFmtId="0" fontId="5" fillId="4" borderId="58"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0" fillId="4" borderId="29" xfId="0" applyFont="1" applyFill="1" applyBorder="1" applyAlignment="1">
      <alignment vertical="center" wrapText="1"/>
    </xf>
    <xf numFmtId="0" fontId="5" fillId="0" borderId="28"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0" fillId="0" borderId="63" xfId="0" applyFont="1" applyFill="1" applyBorder="1" applyAlignment="1">
      <alignment vertical="center" wrapText="1"/>
    </xf>
    <xf numFmtId="0" fontId="0" fillId="0" borderId="65" xfId="0" applyFont="1" applyFill="1" applyBorder="1" applyAlignment="1">
      <alignment vertical="center" wrapText="1"/>
    </xf>
    <xf numFmtId="0" fontId="27" fillId="0" borderId="48" xfId="0" applyFont="1" applyBorder="1" applyAlignment="1">
      <alignment vertical="center"/>
    </xf>
    <xf numFmtId="0" fontId="27" fillId="0" borderId="50" xfId="0" applyFont="1" applyBorder="1" applyAlignment="1">
      <alignment vertical="center"/>
    </xf>
    <xf numFmtId="0" fontId="27" fillId="0" borderId="51"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35" xfId="0" applyFont="1" applyBorder="1" applyAlignment="1">
      <alignment vertical="center"/>
    </xf>
    <xf numFmtId="0" fontId="1" fillId="0" borderId="54" xfId="0" applyFont="1" applyBorder="1" applyAlignment="1">
      <alignment vertical="center"/>
    </xf>
    <xf numFmtId="0" fontId="1" fillId="0" borderId="55" xfId="0" applyFont="1" applyBorder="1" applyAlignment="1">
      <alignment vertical="center"/>
    </xf>
    <xf numFmtId="0" fontId="0" fillId="4" borderId="32" xfId="0" applyFont="1" applyFill="1" applyBorder="1" applyAlignment="1">
      <alignment vertical="center"/>
    </xf>
    <xf numFmtId="0" fontId="1" fillId="0" borderId="33" xfId="0" applyFont="1" applyBorder="1" applyAlignment="1">
      <alignment vertical="center"/>
    </xf>
    <xf numFmtId="0" fontId="1" fillId="0" borderId="26" xfId="0" applyFont="1" applyBorder="1" applyAlignment="1">
      <alignment vertical="center"/>
    </xf>
    <xf numFmtId="0" fontId="1" fillId="0" borderId="20" xfId="0" applyFont="1" applyBorder="1" applyAlignment="1">
      <alignment vertical="center"/>
    </xf>
    <xf numFmtId="0" fontId="0" fillId="4" borderId="34" xfId="0" applyFont="1" applyFill="1" applyBorder="1" applyAlignment="1">
      <alignment vertical="center"/>
    </xf>
    <xf numFmtId="0" fontId="1" fillId="0" borderId="19" xfId="0" applyFont="1" applyBorder="1" applyAlignment="1">
      <alignment vertical="center"/>
    </xf>
    <xf numFmtId="0" fontId="26" fillId="0" borderId="57" xfId="0" applyFont="1" applyBorder="1" applyAlignment="1">
      <alignment vertical="center" wrapText="1"/>
    </xf>
    <xf numFmtId="0" fontId="1" fillId="0" borderId="59" xfId="0" applyFont="1" applyBorder="1" applyAlignment="1">
      <alignment vertical="center"/>
    </xf>
    <xf numFmtId="0" fontId="1" fillId="0" borderId="60" xfId="0" applyFont="1" applyBorder="1" applyAlignment="1">
      <alignment vertical="center"/>
    </xf>
    <xf numFmtId="0" fontId="0" fillId="0" borderId="21" xfId="0" applyFont="1" applyBorder="1" applyAlignment="1">
      <alignment vertical="center"/>
    </xf>
    <xf numFmtId="0" fontId="1" fillId="0" borderId="35" xfId="0" applyFont="1" applyFill="1" applyBorder="1" applyAlignment="1">
      <alignment vertical="center"/>
    </xf>
    <xf numFmtId="0" fontId="1" fillId="0" borderId="54" xfId="0" applyFont="1" applyFill="1" applyBorder="1" applyAlignment="1">
      <alignment vertical="center"/>
    </xf>
    <xf numFmtId="0" fontId="1" fillId="0" borderId="61" xfId="0" applyFont="1" applyBorder="1" applyAlignment="1">
      <alignment vertical="center"/>
    </xf>
    <xf numFmtId="0" fontId="1" fillId="0" borderId="38" xfId="0" applyFont="1" applyBorder="1" applyAlignment="1">
      <alignment vertical="center"/>
    </xf>
    <xf numFmtId="0" fontId="1" fillId="0" borderId="54" xfId="0" applyFont="1" applyFill="1" applyBorder="1" applyAlignment="1">
      <alignment horizontal="left" vertical="center" wrapText="1"/>
    </xf>
    <xf numFmtId="0" fontId="17" fillId="0" borderId="0" xfId="0" applyFont="1" applyAlignment="1">
      <alignment vertical="center"/>
    </xf>
    <xf numFmtId="0" fontId="24" fillId="0" borderId="46" xfId="0" applyFont="1" applyBorder="1" applyAlignment="1">
      <alignment horizontal="left" vertical="center" wrapText="1"/>
    </xf>
    <xf numFmtId="0" fontId="8" fillId="0" borderId="0" xfId="0" applyFont="1" applyAlignment="1">
      <alignment vertical="center"/>
    </xf>
    <xf numFmtId="0" fontId="31" fillId="0" borderId="63" xfId="0" applyFont="1" applyFill="1" applyBorder="1" applyAlignment="1">
      <alignment horizontal="left" vertical="center" wrapText="1"/>
    </xf>
    <xf numFmtId="171" fontId="0" fillId="4" borderId="29" xfId="2" applyNumberFormat="1" applyFont="1" applyFill="1" applyBorder="1" applyAlignment="1">
      <alignment horizontal="right" vertical="center" wrapText="1"/>
    </xf>
    <xf numFmtId="171" fontId="0" fillId="4" borderId="26" xfId="2" applyNumberFormat="1" applyFont="1" applyFill="1" applyBorder="1" applyAlignment="1">
      <alignment horizontal="right" vertical="center" wrapText="1"/>
    </xf>
    <xf numFmtId="171" fontId="0" fillId="4" borderId="54" xfId="2" applyNumberFormat="1" applyFont="1" applyFill="1" applyBorder="1" applyAlignment="1">
      <alignment horizontal="right" vertical="center" wrapText="1"/>
    </xf>
    <xf numFmtId="171" fontId="17" fillId="4" borderId="30" xfId="2" applyNumberFormat="1" applyFont="1" applyFill="1" applyBorder="1" applyAlignment="1">
      <alignment horizontal="right" vertical="center" wrapText="1"/>
    </xf>
    <xf numFmtId="171" fontId="17" fillId="4" borderId="36" xfId="2" applyNumberFormat="1" applyFont="1" applyFill="1" applyBorder="1" applyAlignment="1">
      <alignment horizontal="right" vertical="center" wrapText="1"/>
    </xf>
    <xf numFmtId="171" fontId="16" fillId="4" borderId="63" xfId="2" applyNumberFormat="1" applyFont="1" applyFill="1" applyBorder="1" applyAlignment="1">
      <alignment horizontal="right" vertical="center" wrapText="1"/>
    </xf>
    <xf numFmtId="171" fontId="0" fillId="4" borderId="63" xfId="2" applyNumberFormat="1" applyFont="1" applyFill="1" applyBorder="1" applyAlignment="1">
      <alignment horizontal="right" vertical="center" wrapText="1"/>
    </xf>
    <xf numFmtId="171" fontId="0" fillId="4" borderId="26" xfId="2" applyNumberFormat="1" applyFont="1" applyFill="1" applyBorder="1" applyAlignment="1">
      <alignment horizontal="right" vertical="center" wrapText="1"/>
    </xf>
    <xf numFmtId="171" fontId="0" fillId="4" borderId="30" xfId="2" applyNumberFormat="1" applyFont="1" applyFill="1" applyBorder="1" applyAlignment="1">
      <alignment horizontal="right" vertical="center" wrapText="1"/>
    </xf>
    <xf numFmtId="171" fontId="0" fillId="4" borderId="17" xfId="2" applyNumberFormat="1" applyFont="1" applyFill="1" applyBorder="1" applyAlignment="1">
      <alignment horizontal="right" vertical="center" wrapText="1"/>
    </xf>
    <xf numFmtId="171" fontId="0" fillId="4" borderId="36" xfId="2" applyNumberFormat="1" applyFont="1" applyFill="1" applyBorder="1" applyAlignment="1">
      <alignment horizontal="right" vertical="center" wrapText="1"/>
    </xf>
    <xf numFmtId="171" fontId="18" fillId="4" borderId="30" xfId="2" applyNumberFormat="1" applyFont="1" applyFill="1" applyBorder="1" applyAlignment="1">
      <alignment horizontal="right" vertical="center" wrapText="1"/>
    </xf>
    <xf numFmtId="171" fontId="18" fillId="4" borderId="36" xfId="2" applyNumberFormat="1" applyFont="1" applyFill="1" applyBorder="1" applyAlignment="1">
      <alignment horizontal="right" vertical="center" wrapText="1"/>
    </xf>
    <xf numFmtId="171" fontId="5" fillId="0" borderId="31" xfId="0" applyNumberFormat="1" applyFont="1" applyFill="1" applyBorder="1" applyAlignment="1">
      <alignment horizontal="right" vertical="center" wrapText="1"/>
    </xf>
    <xf numFmtId="171" fontId="5" fillId="0" borderId="59" xfId="0" applyNumberFormat="1" applyFont="1" applyFill="1" applyBorder="1" applyAlignment="1">
      <alignment horizontal="right" vertical="center" wrapText="1"/>
    </xf>
    <xf numFmtId="171" fontId="5" fillId="4" borderId="64" xfId="0" applyNumberFormat="1" applyFont="1" applyFill="1" applyBorder="1" applyAlignment="1">
      <alignment horizontal="right" vertical="center" wrapText="1"/>
    </xf>
    <xf numFmtId="171" fontId="5" fillId="4" borderId="31" xfId="0" applyNumberFormat="1" applyFont="1" applyFill="1" applyBorder="1" applyAlignment="1">
      <alignment horizontal="right" vertical="center" wrapText="1"/>
    </xf>
    <xf numFmtId="171" fontId="5" fillId="4" borderId="37" xfId="0" applyNumberFormat="1" applyFont="1" applyFill="1" applyBorder="1" applyAlignment="1">
      <alignment horizontal="right" vertical="center" wrapText="1"/>
    </xf>
    <xf numFmtId="171" fontId="0" fillId="0" borderId="63" xfId="2" applyNumberFormat="1" applyFont="1" applyFill="1" applyBorder="1" applyAlignment="1">
      <alignment horizontal="right" vertical="center" wrapText="1"/>
    </xf>
    <xf numFmtId="171" fontId="16" fillId="4" borderId="30" xfId="2" applyNumberFormat="1" applyFont="1" applyFill="1" applyBorder="1" applyAlignment="1">
      <alignment horizontal="right" vertical="center" wrapText="1"/>
    </xf>
    <xf numFmtId="171" fontId="16" fillId="4" borderId="36" xfId="2" applyNumberFormat="1" applyFont="1" applyFill="1" applyBorder="1" applyAlignment="1">
      <alignment horizontal="right" vertical="center" wrapText="1"/>
    </xf>
    <xf numFmtId="171" fontId="24" fillId="4" borderId="40" xfId="0" applyNumberFormat="1" applyFont="1" applyFill="1" applyBorder="1" applyAlignment="1">
      <alignment horizontal="right" vertical="center" wrapText="1"/>
    </xf>
    <xf numFmtId="171" fontId="24" fillId="4" borderId="40" xfId="0" applyNumberFormat="1" applyFont="1" applyFill="1" applyBorder="1" applyAlignment="1">
      <alignment horizontal="right" vertical="center"/>
    </xf>
    <xf numFmtId="171" fontId="30" fillId="4" borderId="40" xfId="0" applyNumberFormat="1" applyFont="1" applyFill="1" applyBorder="1" applyAlignment="1">
      <alignment horizontal="right" vertical="center" wrapText="1"/>
    </xf>
    <xf numFmtId="171" fontId="30" fillId="4" borderId="40" xfId="0" applyNumberFormat="1" applyFont="1" applyFill="1" applyBorder="1" applyAlignment="1">
      <alignment horizontal="right" vertical="center"/>
    </xf>
    <xf numFmtId="171" fontId="30" fillId="4" borderId="40" xfId="0" applyNumberFormat="1" applyFont="1" applyFill="1" applyBorder="1" applyAlignment="1">
      <alignment horizontal="right" vertical="center"/>
    </xf>
    <xf numFmtId="171" fontId="26" fillId="0" borderId="40" xfId="0" applyNumberFormat="1" applyFont="1" applyBorder="1" applyAlignment="1">
      <alignment horizontal="right"/>
    </xf>
    <xf numFmtId="171" fontId="24" fillId="4" borderId="40" xfId="0" applyNumberFormat="1" applyFont="1" applyFill="1" applyBorder="1" applyAlignment="1">
      <alignment horizontal="right" vertical="center" wrapText="1"/>
    </xf>
    <xf numFmtId="171" fontId="30" fillId="0" borderId="40" xfId="0" applyNumberFormat="1" applyFont="1" applyBorder="1" applyAlignment="1">
      <alignment horizontal="right" vertical="center" wrapText="1"/>
    </xf>
    <xf numFmtId="171" fontId="30" fillId="0" borderId="40" xfId="0" applyNumberFormat="1" applyFont="1" applyBorder="1" applyAlignment="1">
      <alignment horizontal="right" vertical="center"/>
    </xf>
    <xf numFmtId="171" fontId="34" fillId="4" borderId="40" xfId="0" applyNumberFormat="1" applyFont="1" applyFill="1" applyBorder="1" applyAlignment="1">
      <alignment horizontal="right" vertical="center" wrapText="1"/>
    </xf>
    <xf numFmtId="171" fontId="30" fillId="4" borderId="40" xfId="0" applyNumberFormat="1" applyFont="1" applyFill="1" applyBorder="1" applyAlignment="1">
      <alignment horizontal="right" vertical="center" wrapText="1"/>
    </xf>
    <xf numFmtId="0" fontId="28" fillId="3" borderId="71" xfId="0" applyFont="1" applyFill="1" applyBorder="1" applyAlignment="1">
      <alignment horizontal="center" vertical="center" wrapText="1"/>
    </xf>
    <xf numFmtId="0" fontId="26" fillId="0" borderId="20" xfId="0" applyFont="1" applyBorder="1"/>
    <xf numFmtId="0" fontId="27" fillId="0" borderId="21" xfId="0" applyFont="1" applyBorder="1"/>
    <xf numFmtId="0" fontId="28" fillId="0" borderId="40" xfId="0" applyFont="1" applyFill="1" applyBorder="1" applyAlignment="1">
      <alignment horizontal="center" vertical="center" wrapText="1"/>
    </xf>
    <xf numFmtId="0" fontId="26" fillId="0" borderId="40" xfId="0" applyFont="1" applyFill="1" applyBorder="1"/>
    <xf numFmtId="0" fontId="12" fillId="0" borderId="26"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 fillId="0" borderId="56" xfId="0" applyFont="1" applyFill="1" applyBorder="1" applyAlignment="1">
      <alignment vertical="center"/>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XGEzUJHkJFTlnVAR9TfNt38MdPyAT1NU" TargetMode="External"/><Relationship Id="rId13" Type="http://schemas.openxmlformats.org/officeDocument/2006/relationships/hyperlink" Target="https://drive.google.com/drive/folders/1XGEzUJHkJFTlnVAR9TfNt38MdPyAT1NU" TargetMode="External"/><Relationship Id="rId18" Type="http://schemas.openxmlformats.org/officeDocument/2006/relationships/hyperlink" Target="https://drive.google.com/drive/folders/1ajMlIJoqpo8BMMkNQy-14EU9RbGz5fTC" TargetMode="External"/><Relationship Id="rId3" Type="http://schemas.openxmlformats.org/officeDocument/2006/relationships/hyperlink" Target="https://drive.google.com/drive/folders/1XGEzUJHkJFTlnVAR9TfNt38MdPyAT1NU" TargetMode="External"/><Relationship Id="rId21" Type="http://schemas.openxmlformats.org/officeDocument/2006/relationships/hyperlink" Target="https://drive.google.com/drive/folders/1xp0M-rBMMHmGja81sbOZFBiFjLLpajh4" TargetMode="External"/><Relationship Id="rId7" Type="http://schemas.openxmlformats.org/officeDocument/2006/relationships/hyperlink" Target="https://drive.google.com/file/d/1TnwOMgBcOWPz5u_YXH0SI__h3ltzcW4s/view" TargetMode="External"/><Relationship Id="rId12" Type="http://schemas.openxmlformats.org/officeDocument/2006/relationships/hyperlink" Target="https://drive.google.com/drive/folders/1XGEzUJHkJFTlnVAR9TfNt38MdPyAT1NU" TargetMode="External"/><Relationship Id="rId17" Type="http://schemas.openxmlformats.org/officeDocument/2006/relationships/hyperlink" Target="https://drive.google.com/drive/folders/1ajMlIJoqpo8BMMkNQy-14EU9RbGz5fTC" TargetMode="External"/><Relationship Id="rId25" Type="http://schemas.openxmlformats.org/officeDocument/2006/relationships/printerSettings" Target="../printerSettings/printerSettings1.bin"/><Relationship Id="rId2" Type="http://schemas.openxmlformats.org/officeDocument/2006/relationships/hyperlink" Target="https://docs.google.com/document/d/1up4IJYsNAtRhMbDOBuGQ2by-sm5aDPM3/edit?usp=sharing&amp;ouid=105569337943995573004&amp;rtpof=true&amp;sd=true" TargetMode="External"/><Relationship Id="rId16" Type="http://schemas.openxmlformats.org/officeDocument/2006/relationships/hyperlink" Target="https://drive.google.com/drive/folders/1ajMlIJoqpo8BMMkNQy-14EU9RbGz5fTC" TargetMode="External"/><Relationship Id="rId20" Type="http://schemas.openxmlformats.org/officeDocument/2006/relationships/hyperlink" Target="https://drive.google.com/drive/folders/1xp0M-rBMMHmGja81sbOZFBiFjLLpajh4" TargetMode="External"/><Relationship Id="rId1" Type="http://schemas.openxmlformats.org/officeDocument/2006/relationships/hyperlink" Target="https://drive.google.com/file/d/1RRlIGdz22nGy4SVbDsmxI2yHlnnmWK_0/view?usp=sharing" TargetMode="External"/><Relationship Id="rId6" Type="http://schemas.openxmlformats.org/officeDocument/2006/relationships/hyperlink" Target="https://drive.google.com/drive/folders/1PDzcCJo-hDSCbbbAwG5bVdhZzxJNrpXD" TargetMode="External"/><Relationship Id="rId11" Type="http://schemas.openxmlformats.org/officeDocument/2006/relationships/hyperlink" Target="https://drive.google.com/drive/folders/1XGEzUJHkJFTlnVAR9TfNt38MdPyAT1NU" TargetMode="External"/><Relationship Id="rId24" Type="http://schemas.openxmlformats.org/officeDocument/2006/relationships/hyperlink" Target="https://drive.google.com/drive/folders/1iWPKCiKrjLRvqT1RfiACVBcgZg2oEojs" TargetMode="External"/><Relationship Id="rId5" Type="http://schemas.openxmlformats.org/officeDocument/2006/relationships/hyperlink" Target="https://drive.google.com/drive/folders/1PDzcCJo-hDSCbbbAwG5bVdhZzxJNrpXD" TargetMode="External"/><Relationship Id="rId15" Type="http://schemas.openxmlformats.org/officeDocument/2006/relationships/hyperlink" Target="https://drive.google.com/drive/folders/1ajMlIJoqpo8BMMkNQy-14EU9RbGz5fTC" TargetMode="External"/><Relationship Id="rId23" Type="http://schemas.openxmlformats.org/officeDocument/2006/relationships/hyperlink" Target="https://drive.google.com/drive/folders/1iWPKCiKrjLRvqT1RfiACVBcgZg2oEojs" TargetMode="External"/><Relationship Id="rId10" Type="http://schemas.openxmlformats.org/officeDocument/2006/relationships/hyperlink" Target="https://drive.google.com/drive/folders/1XGEzUJHkJFTlnVAR9TfNt38MdPyAT1NU" TargetMode="External"/><Relationship Id="rId19" Type="http://schemas.openxmlformats.org/officeDocument/2006/relationships/hyperlink" Target="https://drive.google.com/drive/folders/1xp0M-rBMMHmGja81sbOZFBiFjLLpajh4" TargetMode="External"/><Relationship Id="rId4" Type="http://schemas.openxmlformats.org/officeDocument/2006/relationships/hyperlink" Target="https://infotepsai.edu.co/t-participa/participacion-en-la-formulacion-de-politicas" TargetMode="External"/><Relationship Id="rId9" Type="http://schemas.openxmlformats.org/officeDocument/2006/relationships/hyperlink" Target="https://drive.google.com/drive/folders/1XGEzUJHkJFTlnVAR9TfNt38MdPyAT1NU" TargetMode="External"/><Relationship Id="rId14" Type="http://schemas.openxmlformats.org/officeDocument/2006/relationships/hyperlink" Target="https://drive.google.com/drive/folders/1ajMlIJoqpo8BMMkNQy-14EU9RbGz5fTC" TargetMode="External"/><Relationship Id="rId22" Type="http://schemas.openxmlformats.org/officeDocument/2006/relationships/hyperlink" Target="https://drive.google.com/drive/folders/1iWPKCiKrjLRvqT1RfiACVBcgZg2oEoj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kJeDCysYamG3dpmMvyX_lJoHK6LUfFrL" TargetMode="External"/><Relationship Id="rId13" Type="http://schemas.openxmlformats.org/officeDocument/2006/relationships/hyperlink" Target="https://community.secop.gov.co/Public/Tendering/ContractNoticeManagement/Index?currentLanguage=es-CO&amp;Page=login&amp;Country=CO&amp;SkinName=CCE" TargetMode="External"/><Relationship Id="rId3" Type="http://schemas.openxmlformats.org/officeDocument/2006/relationships/hyperlink" Target="https://drive.google.com/drive/folders/1c9UpIPde7eFIhLMln8Gm7Bol0oiL33FP?usp=sharing" TargetMode="External"/><Relationship Id="rId7" Type="http://schemas.openxmlformats.org/officeDocument/2006/relationships/hyperlink" Target="https://drive.google.com/drive/folders/1vDDiWJwK4wrkqVcCECeZrLZ4poV3D7pd" TargetMode="External"/><Relationship Id="rId12"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2" Type="http://schemas.openxmlformats.org/officeDocument/2006/relationships/hyperlink" Target="https://drive.google.com/drive/u/0/folders/1pgq45kanBKqE_7G80rNqc4ME7Jb1SQx9:" TargetMode="External"/><Relationship Id="rId16" Type="http://schemas.openxmlformats.org/officeDocument/2006/relationships/printerSettings" Target="../printerSettings/printerSettings2.bin"/><Relationship Id="rId1" Type="http://schemas.openxmlformats.org/officeDocument/2006/relationships/hyperlink" Target="https://drive.google.com/drive/u/0/folders/1aUOf_NDjZMIsZJJZ9y9slFrVHjCXdjbX:" TargetMode="External"/><Relationship Id="rId6" Type="http://schemas.openxmlformats.org/officeDocument/2006/relationships/hyperlink" Target="https://drive.google.com/drive/folders/1XGEzUJHkJFTlnVAR9TfNt38MdPyAT1NU" TargetMode="External"/><Relationship Id="rId11" Type="http://schemas.openxmlformats.org/officeDocument/2006/relationships/hyperlink" Target="https://drive.google.com/drive/folders/1Z9nSm5R9z0h_Jd9O29F52WzOEg5Sohvi" TargetMode="External"/><Relationship Id="rId5" Type="http://schemas.openxmlformats.org/officeDocument/2006/relationships/hyperlink" Target="https://drive.google.com/file/d/1Zn-3kuDLXx1jdPWb3wQ45XB-WTXWUtOK/view?usp=sharing" TargetMode="External"/><Relationship Id="rId15" Type="http://schemas.openxmlformats.org/officeDocument/2006/relationships/hyperlink" Target="https://drive.google.com/drive/folders/1FB9dVoT1kIV4oXmbzEjsG1YrrwilzAmf" TargetMode="External"/><Relationship Id="rId10" Type="http://schemas.openxmlformats.org/officeDocument/2006/relationships/hyperlink" Target="https://drive.google.com/drive/u/0/folders/1GfI8XRmYzY6BVp2uF9iKbnAN2SQbsE7c" TargetMode="External"/><Relationship Id="rId4" Type="http://schemas.openxmlformats.org/officeDocument/2006/relationships/hyperlink" Target="https://drive.google.com/drive/folders/12YY4TbV_MdKtXX1-DsJJNloeuJNmBPab" TargetMode="External"/><Relationship Id="rId9" Type="http://schemas.openxmlformats.org/officeDocument/2006/relationships/hyperlink" Target="https://infotepsai.edu.co/infotep/gestion/planeacion/plan-estrategico/planes-del-modelo-integrado-de-planeacion-y-de-gestion-2021" TargetMode="External"/><Relationship Id="rId14" Type="http://schemas.openxmlformats.org/officeDocument/2006/relationships/hyperlink" Target="https://drive.google.com/drive/folders/1uAD6qLHI2Ra9kOKDRnIbp6CEejI3C3l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pane xSplit="5" ySplit="3" topLeftCell="J4" activePane="bottomRight" state="frozen"/>
      <selection pane="topRight" activeCell="F1" sqref="F1"/>
      <selection pane="bottomLeft" activeCell="A4" sqref="A4"/>
      <selection pane="bottomRight" activeCell="Q2" sqref="Q2:V3"/>
    </sheetView>
  </sheetViews>
  <sheetFormatPr baseColWidth="10" defaultColWidth="12.625" defaultRowHeight="15" customHeight="1"/>
  <cols>
    <col min="1" max="1" width="14.625" customWidth="1"/>
    <col min="2" max="2" width="17" customWidth="1"/>
    <col min="3" max="3" width="29.5" customWidth="1"/>
    <col min="4" max="4" width="21.625" customWidth="1"/>
    <col min="5" max="5" width="21.5" customWidth="1"/>
    <col min="6" max="6" width="8.5" customWidth="1"/>
    <col min="7" max="7" width="8.25" customWidth="1"/>
    <col min="8" max="9" width="9.875" hidden="1" customWidth="1"/>
    <col min="10" max="10" width="16" style="77" customWidth="1"/>
    <col min="11" max="11" width="11.875" hidden="1" customWidth="1"/>
    <col min="12" max="12" width="7.875" hidden="1" customWidth="1"/>
    <col min="13" max="13" width="21.875" customWidth="1"/>
    <col min="14" max="14" width="22.625" customWidth="1"/>
    <col min="15" max="15" width="24.375" hidden="1" customWidth="1"/>
    <col min="16" max="16" width="23.375" hidden="1" customWidth="1"/>
    <col min="17" max="17" width="30.625" customWidth="1"/>
    <col min="18" max="18" width="16.875" customWidth="1"/>
    <col min="19" max="19" width="30.625" customWidth="1"/>
    <col min="20" max="20" width="75.875" customWidth="1"/>
    <col min="21" max="21" width="36.875" customWidth="1"/>
    <col min="22" max="22" width="44.375" customWidth="1"/>
  </cols>
  <sheetData>
    <row r="1" spans="1:26" ht="72" customHeight="1">
      <c r="A1" s="223" t="s">
        <v>0</v>
      </c>
      <c r="B1" s="224"/>
      <c r="C1" s="224"/>
      <c r="D1" s="224"/>
      <c r="E1" s="224"/>
      <c r="F1" s="224"/>
      <c r="G1" s="224"/>
      <c r="H1" s="224"/>
      <c r="I1" s="224"/>
      <c r="J1" s="224"/>
      <c r="K1" s="224"/>
      <c r="L1" s="224"/>
      <c r="M1" s="224"/>
      <c r="N1" s="224"/>
      <c r="O1" s="225"/>
      <c r="P1" s="226" t="s">
        <v>1</v>
      </c>
      <c r="Q1" s="329"/>
      <c r="R1" s="329"/>
      <c r="S1" s="329"/>
      <c r="T1" s="329"/>
      <c r="U1" s="329"/>
      <c r="V1" s="329"/>
    </row>
    <row r="2" spans="1:26" ht="117" customHeight="1">
      <c r="A2" s="227" t="s">
        <v>2</v>
      </c>
      <c r="B2" s="229" t="s">
        <v>3</v>
      </c>
      <c r="C2" s="229" t="s">
        <v>4</v>
      </c>
      <c r="D2" s="229" t="s">
        <v>5</v>
      </c>
      <c r="E2" s="229" t="s">
        <v>6</v>
      </c>
      <c r="F2" s="229" t="s">
        <v>7</v>
      </c>
      <c r="G2" s="229" t="s">
        <v>8</v>
      </c>
      <c r="H2" s="232" t="s">
        <v>9</v>
      </c>
      <c r="I2" s="233"/>
      <c r="J2" s="233"/>
      <c r="K2" s="234"/>
      <c r="L2" s="229" t="s">
        <v>10</v>
      </c>
      <c r="M2" s="229" t="s">
        <v>11</v>
      </c>
      <c r="N2" s="229" t="s">
        <v>12</v>
      </c>
      <c r="O2" s="235" t="s">
        <v>13</v>
      </c>
      <c r="P2" s="327" t="s">
        <v>14</v>
      </c>
      <c r="Q2" s="330" t="s">
        <v>15</v>
      </c>
      <c r="R2" s="330" t="s">
        <v>331</v>
      </c>
      <c r="S2" s="330" t="s">
        <v>17</v>
      </c>
      <c r="T2" s="330" t="s">
        <v>18</v>
      </c>
      <c r="U2" s="330" t="s">
        <v>19</v>
      </c>
      <c r="V2" s="330" t="s">
        <v>328</v>
      </c>
      <c r="W2" s="1"/>
      <c r="X2" s="1"/>
      <c r="Y2" s="1"/>
      <c r="Z2" s="1"/>
    </row>
    <row r="3" spans="1:26" ht="50.25" customHeight="1">
      <c r="A3" s="228"/>
      <c r="B3" s="230"/>
      <c r="C3" s="230"/>
      <c r="D3" s="230"/>
      <c r="E3" s="230"/>
      <c r="F3" s="230"/>
      <c r="G3" s="230"/>
      <c r="H3" s="30" t="s">
        <v>21</v>
      </c>
      <c r="I3" s="30" t="s">
        <v>22</v>
      </c>
      <c r="J3" s="68" t="s">
        <v>23</v>
      </c>
      <c r="K3" s="30" t="s">
        <v>24</v>
      </c>
      <c r="L3" s="230"/>
      <c r="M3" s="230"/>
      <c r="N3" s="230"/>
      <c r="O3" s="236"/>
      <c r="P3" s="328"/>
      <c r="Q3" s="331"/>
      <c r="R3" s="331"/>
      <c r="S3" s="331"/>
      <c r="T3" s="331"/>
      <c r="U3" s="331"/>
      <c r="V3" s="331"/>
      <c r="W3" s="1"/>
      <c r="X3" s="1"/>
      <c r="Y3" s="1"/>
      <c r="Z3" s="1"/>
    </row>
    <row r="4" spans="1:26" ht="96" customHeight="1">
      <c r="A4" s="242" t="s">
        <v>25</v>
      </c>
      <c r="B4" s="237" t="s">
        <v>26</v>
      </c>
      <c r="C4" s="35" t="s">
        <v>27</v>
      </c>
      <c r="D4" s="35" t="s">
        <v>28</v>
      </c>
      <c r="E4" s="35" t="s">
        <v>29</v>
      </c>
      <c r="F4" s="35">
        <v>245</v>
      </c>
      <c r="G4" s="36">
        <v>306</v>
      </c>
      <c r="H4" s="36">
        <v>306</v>
      </c>
      <c r="I4" s="36">
        <v>306</v>
      </c>
      <c r="J4" s="69">
        <v>306</v>
      </c>
      <c r="K4" s="36">
        <v>306</v>
      </c>
      <c r="L4" s="36">
        <v>306</v>
      </c>
      <c r="M4" s="35" t="s">
        <v>30</v>
      </c>
      <c r="N4" s="37">
        <v>0</v>
      </c>
      <c r="O4" s="35"/>
      <c r="P4" s="35" t="s">
        <v>31</v>
      </c>
      <c r="Q4" s="38">
        <v>586</v>
      </c>
      <c r="R4" s="39">
        <f>Q4/J4</f>
        <v>1.9150326797385622</v>
      </c>
      <c r="S4" s="316">
        <v>0</v>
      </c>
      <c r="T4" s="55" t="s">
        <v>32</v>
      </c>
      <c r="U4" s="56" t="s">
        <v>33</v>
      </c>
      <c r="V4" s="56" t="s">
        <v>329</v>
      </c>
      <c r="W4" s="2"/>
      <c r="X4" s="2"/>
      <c r="Y4" s="2"/>
      <c r="Z4" s="2"/>
    </row>
    <row r="5" spans="1:26" ht="131.25" customHeight="1">
      <c r="A5" s="231"/>
      <c r="B5" s="231"/>
      <c r="C5" s="35" t="s">
        <v>34</v>
      </c>
      <c r="D5" s="35" t="s">
        <v>35</v>
      </c>
      <c r="E5" s="35" t="s">
        <v>36</v>
      </c>
      <c r="F5" s="35">
        <v>0</v>
      </c>
      <c r="G5" s="36">
        <v>1</v>
      </c>
      <c r="H5" s="36">
        <v>0</v>
      </c>
      <c r="I5" s="36">
        <v>0</v>
      </c>
      <c r="J5" s="69">
        <v>0</v>
      </c>
      <c r="K5" s="36">
        <v>1</v>
      </c>
      <c r="L5" s="36">
        <v>1</v>
      </c>
      <c r="M5" s="35" t="s">
        <v>30</v>
      </c>
      <c r="N5" s="40">
        <v>0</v>
      </c>
      <c r="O5" s="35"/>
      <c r="P5" s="35" t="s">
        <v>31</v>
      </c>
      <c r="Q5" s="35">
        <v>1</v>
      </c>
      <c r="R5" s="39">
        <v>1</v>
      </c>
      <c r="S5" s="317">
        <v>0</v>
      </c>
      <c r="T5" s="57" t="s">
        <v>37</v>
      </c>
      <c r="U5" s="58" t="s">
        <v>339</v>
      </c>
      <c r="V5" s="56" t="s">
        <v>329</v>
      </c>
      <c r="W5" s="2"/>
      <c r="X5" s="2"/>
      <c r="Y5" s="2"/>
      <c r="Z5" s="2"/>
    </row>
    <row r="6" spans="1:26" ht="123.75" customHeight="1">
      <c r="A6" s="231"/>
      <c r="B6" s="35" t="s">
        <v>38</v>
      </c>
      <c r="C6" s="35" t="s">
        <v>39</v>
      </c>
      <c r="D6" s="35" t="s">
        <v>40</v>
      </c>
      <c r="E6" s="35" t="s">
        <v>41</v>
      </c>
      <c r="F6" s="41">
        <v>0.2</v>
      </c>
      <c r="G6" s="41">
        <v>0.6</v>
      </c>
      <c r="H6" s="41">
        <v>0.15</v>
      </c>
      <c r="I6" s="41">
        <v>0.3</v>
      </c>
      <c r="J6" s="70">
        <v>0.45</v>
      </c>
      <c r="K6" s="41">
        <v>0.6</v>
      </c>
      <c r="L6" s="41">
        <v>0.6</v>
      </c>
      <c r="M6" s="37" t="s">
        <v>42</v>
      </c>
      <c r="N6" s="37">
        <v>63000000</v>
      </c>
      <c r="O6" s="35" t="s">
        <v>43</v>
      </c>
      <c r="P6" s="35" t="s">
        <v>44</v>
      </c>
      <c r="Q6" s="41">
        <v>0.25</v>
      </c>
      <c r="R6" s="39">
        <f t="shared" ref="R6:R30" si="0">Q6/J6</f>
        <v>0.55555555555555558</v>
      </c>
      <c r="S6" s="318">
        <v>11547576</v>
      </c>
      <c r="T6" s="59" t="s">
        <v>45</v>
      </c>
      <c r="U6" s="60" t="s">
        <v>340</v>
      </c>
      <c r="V6" s="56" t="s">
        <v>329</v>
      </c>
      <c r="W6" s="2"/>
      <c r="X6" s="2"/>
      <c r="Y6" s="2"/>
      <c r="Z6" s="2"/>
    </row>
    <row r="7" spans="1:26" ht="145.5" customHeight="1">
      <c r="A7" s="42" t="s">
        <v>46</v>
      </c>
      <c r="B7" s="35" t="s">
        <v>47</v>
      </c>
      <c r="C7" s="35" t="s">
        <v>48</v>
      </c>
      <c r="D7" s="35" t="s">
        <v>49</v>
      </c>
      <c r="E7" s="35" t="s">
        <v>50</v>
      </c>
      <c r="F7" s="35">
        <v>2</v>
      </c>
      <c r="G7" s="35">
        <v>1</v>
      </c>
      <c r="H7" s="36">
        <v>0</v>
      </c>
      <c r="I7" s="36">
        <v>0</v>
      </c>
      <c r="J7" s="69">
        <v>1</v>
      </c>
      <c r="K7" s="36">
        <v>1</v>
      </c>
      <c r="L7" s="36">
        <v>1</v>
      </c>
      <c r="M7" s="35" t="s">
        <v>51</v>
      </c>
      <c r="N7" s="37">
        <v>0</v>
      </c>
      <c r="O7" s="35" t="s">
        <v>52</v>
      </c>
      <c r="P7" s="35"/>
      <c r="Q7" s="35">
        <v>1</v>
      </c>
      <c r="R7" s="39">
        <f t="shared" si="0"/>
        <v>1</v>
      </c>
      <c r="S7" s="316">
        <v>0</v>
      </c>
      <c r="T7" s="55" t="s">
        <v>332</v>
      </c>
      <c r="U7" s="60" t="s">
        <v>341</v>
      </c>
      <c r="V7" s="56" t="s">
        <v>329</v>
      </c>
      <c r="W7" s="2"/>
      <c r="X7" s="2"/>
      <c r="Y7" s="2"/>
      <c r="Z7" s="2"/>
    </row>
    <row r="8" spans="1:26" ht="154.5" customHeight="1">
      <c r="A8" s="42" t="s">
        <v>53</v>
      </c>
      <c r="B8" s="35" t="s">
        <v>54</v>
      </c>
      <c r="C8" s="35" t="s">
        <v>55</v>
      </c>
      <c r="D8" s="35" t="s">
        <v>56</v>
      </c>
      <c r="E8" s="35" t="s">
        <v>57</v>
      </c>
      <c r="F8" s="35">
        <v>0</v>
      </c>
      <c r="G8" s="41">
        <v>0.5</v>
      </c>
      <c r="H8" s="43">
        <v>0.13</v>
      </c>
      <c r="I8" s="43">
        <v>0.25</v>
      </c>
      <c r="J8" s="71">
        <v>0.38</v>
      </c>
      <c r="K8" s="43">
        <v>0.5</v>
      </c>
      <c r="L8" s="41">
        <v>0.5</v>
      </c>
      <c r="M8" s="35" t="s">
        <v>30</v>
      </c>
      <c r="N8" s="44">
        <v>100000000</v>
      </c>
      <c r="O8" s="35" t="s">
        <v>58</v>
      </c>
      <c r="P8" s="35" t="s">
        <v>59</v>
      </c>
      <c r="Q8" s="41">
        <v>0.8</v>
      </c>
      <c r="R8" s="39">
        <f t="shared" si="0"/>
        <v>2.1052631578947367</v>
      </c>
      <c r="S8" s="319">
        <v>47054736</v>
      </c>
      <c r="T8" s="55" t="s">
        <v>333</v>
      </c>
      <c r="U8" s="61" t="s">
        <v>60</v>
      </c>
      <c r="V8" s="56" t="s">
        <v>329</v>
      </c>
      <c r="W8" s="2"/>
      <c r="X8" s="2"/>
      <c r="Y8" s="2"/>
      <c r="Z8" s="2"/>
    </row>
    <row r="9" spans="1:26" ht="226.5" customHeight="1">
      <c r="A9" s="244" t="s">
        <v>61</v>
      </c>
      <c r="B9" s="237" t="s">
        <v>62</v>
      </c>
      <c r="C9" s="237" t="s">
        <v>63</v>
      </c>
      <c r="D9" s="35" t="s">
        <v>64</v>
      </c>
      <c r="E9" s="35" t="s">
        <v>65</v>
      </c>
      <c r="F9" s="35">
        <v>0</v>
      </c>
      <c r="G9" s="35">
        <v>50</v>
      </c>
      <c r="H9" s="35">
        <v>0</v>
      </c>
      <c r="I9" s="35">
        <v>25</v>
      </c>
      <c r="J9" s="66">
        <v>25</v>
      </c>
      <c r="K9" s="35">
        <v>50</v>
      </c>
      <c r="L9" s="36">
        <v>50</v>
      </c>
      <c r="M9" s="35" t="s">
        <v>51</v>
      </c>
      <c r="N9" s="238">
        <v>110000000</v>
      </c>
      <c r="O9" s="237" t="s">
        <v>58</v>
      </c>
      <c r="P9" s="35" t="s">
        <v>59</v>
      </c>
      <c r="Q9" s="35">
        <v>33</v>
      </c>
      <c r="R9" s="39">
        <f t="shared" si="0"/>
        <v>1.32</v>
      </c>
      <c r="S9" s="316">
        <f>76505524+3749089+10000000</f>
        <v>90254613</v>
      </c>
      <c r="T9" s="55" t="s">
        <v>334</v>
      </c>
      <c r="U9" s="60" t="s">
        <v>66</v>
      </c>
      <c r="V9" s="56" t="s">
        <v>329</v>
      </c>
      <c r="W9" s="2"/>
      <c r="X9" s="2"/>
      <c r="Y9" s="2"/>
      <c r="Z9" s="2"/>
    </row>
    <row r="10" spans="1:26" ht="100.5" customHeight="1">
      <c r="A10" s="231"/>
      <c r="B10" s="231"/>
      <c r="C10" s="231"/>
      <c r="D10" s="35" t="s">
        <v>67</v>
      </c>
      <c r="E10" s="35" t="s">
        <v>68</v>
      </c>
      <c r="F10" s="35">
        <v>0</v>
      </c>
      <c r="G10" s="41">
        <v>0.2</v>
      </c>
      <c r="H10" s="41">
        <v>0.05</v>
      </c>
      <c r="I10" s="41">
        <v>0.1</v>
      </c>
      <c r="J10" s="70">
        <v>0.15</v>
      </c>
      <c r="K10" s="41">
        <v>0.2</v>
      </c>
      <c r="L10" s="41">
        <v>0.2</v>
      </c>
      <c r="M10" s="35" t="s">
        <v>51</v>
      </c>
      <c r="N10" s="231"/>
      <c r="O10" s="231"/>
      <c r="P10" s="35" t="s">
        <v>59</v>
      </c>
      <c r="Q10" s="39">
        <f>7/27</f>
        <v>0.25925925925925924</v>
      </c>
      <c r="R10" s="39">
        <f t="shared" si="0"/>
        <v>1.728395061728395</v>
      </c>
      <c r="S10" s="316">
        <f>5099008+1391440+534792</f>
        <v>7025240</v>
      </c>
      <c r="T10" s="55" t="s">
        <v>69</v>
      </c>
      <c r="U10" s="60" t="s">
        <v>66</v>
      </c>
      <c r="V10" s="56" t="s">
        <v>329</v>
      </c>
      <c r="W10" s="2"/>
      <c r="X10" s="2"/>
      <c r="Y10" s="2"/>
      <c r="Z10" s="2"/>
    </row>
    <row r="11" spans="1:26" ht="218.25" customHeight="1">
      <c r="A11" s="242" t="s">
        <v>70</v>
      </c>
      <c r="B11" s="237" t="s">
        <v>71</v>
      </c>
      <c r="C11" s="35" t="s">
        <v>72</v>
      </c>
      <c r="D11" s="35" t="s">
        <v>73</v>
      </c>
      <c r="E11" s="35" t="s">
        <v>57</v>
      </c>
      <c r="F11" s="45">
        <v>0.1</v>
      </c>
      <c r="G11" s="45">
        <v>0.5</v>
      </c>
      <c r="H11" s="45">
        <v>0.13</v>
      </c>
      <c r="I11" s="45">
        <v>0.25</v>
      </c>
      <c r="J11" s="72">
        <v>0.38</v>
      </c>
      <c r="K11" s="45">
        <v>0.5</v>
      </c>
      <c r="L11" s="45">
        <v>0.5</v>
      </c>
      <c r="M11" s="35" t="s">
        <v>51</v>
      </c>
      <c r="N11" s="238">
        <v>60000000</v>
      </c>
      <c r="O11" s="237" t="s">
        <v>58</v>
      </c>
      <c r="P11" s="35"/>
      <c r="Q11" s="41">
        <v>0.4</v>
      </c>
      <c r="R11" s="39">
        <f t="shared" si="0"/>
        <v>1.0526315789473684</v>
      </c>
      <c r="S11" s="320">
        <v>22575708</v>
      </c>
      <c r="T11" s="55" t="s">
        <v>335</v>
      </c>
      <c r="U11" s="60" t="s">
        <v>342</v>
      </c>
      <c r="V11" s="56" t="s">
        <v>329</v>
      </c>
      <c r="W11" s="2"/>
      <c r="X11" s="2"/>
      <c r="Y11" s="2"/>
      <c r="Z11" s="2"/>
    </row>
    <row r="12" spans="1:26" ht="215.25" customHeight="1">
      <c r="A12" s="231"/>
      <c r="B12" s="231"/>
      <c r="C12" s="237" t="s">
        <v>74</v>
      </c>
      <c r="D12" s="35" t="s">
        <v>73</v>
      </c>
      <c r="E12" s="35" t="s">
        <v>57</v>
      </c>
      <c r="F12" s="45">
        <v>0</v>
      </c>
      <c r="G12" s="45">
        <v>0.4</v>
      </c>
      <c r="H12" s="45">
        <v>0.1</v>
      </c>
      <c r="I12" s="45">
        <v>0.2</v>
      </c>
      <c r="J12" s="72">
        <v>0.3</v>
      </c>
      <c r="K12" s="45">
        <v>0.4</v>
      </c>
      <c r="L12" s="45">
        <v>0.4</v>
      </c>
      <c r="M12" s="35" t="s">
        <v>51</v>
      </c>
      <c r="N12" s="231"/>
      <c r="O12" s="231"/>
      <c r="P12" s="35"/>
      <c r="Q12" s="41">
        <v>0.4</v>
      </c>
      <c r="R12" s="39">
        <f t="shared" si="0"/>
        <v>1.3333333333333335</v>
      </c>
      <c r="S12" s="321"/>
      <c r="T12" s="55" t="s">
        <v>75</v>
      </c>
      <c r="U12" s="60" t="s">
        <v>343</v>
      </c>
      <c r="V12" s="56" t="s">
        <v>329</v>
      </c>
      <c r="W12" s="2"/>
      <c r="X12" s="2"/>
      <c r="Y12" s="2"/>
      <c r="Z12" s="2"/>
    </row>
    <row r="13" spans="1:26" ht="96.75" customHeight="1">
      <c r="A13" s="231"/>
      <c r="B13" s="231"/>
      <c r="C13" s="231"/>
      <c r="D13" s="35" t="s">
        <v>76</v>
      </c>
      <c r="E13" s="35" t="s">
        <v>77</v>
      </c>
      <c r="F13" s="45">
        <v>0</v>
      </c>
      <c r="G13" s="45">
        <v>0.4</v>
      </c>
      <c r="H13" s="45">
        <v>0.1</v>
      </c>
      <c r="I13" s="45">
        <v>0.2</v>
      </c>
      <c r="J13" s="72">
        <v>0.3</v>
      </c>
      <c r="K13" s="45">
        <v>0.4</v>
      </c>
      <c r="L13" s="45">
        <v>0.4</v>
      </c>
      <c r="M13" s="35" t="s">
        <v>51</v>
      </c>
      <c r="N13" s="231"/>
      <c r="O13" s="231"/>
      <c r="P13" s="35"/>
      <c r="Q13" s="41">
        <v>0.4</v>
      </c>
      <c r="R13" s="39">
        <f t="shared" si="0"/>
        <v>1.3333333333333335</v>
      </c>
      <c r="S13" s="321"/>
      <c r="T13" s="55" t="s">
        <v>78</v>
      </c>
      <c r="U13" s="60" t="s">
        <v>344</v>
      </c>
      <c r="V13" s="56" t="s">
        <v>329</v>
      </c>
      <c r="W13" s="2"/>
      <c r="X13" s="2"/>
      <c r="Y13" s="2"/>
      <c r="Z13" s="2"/>
    </row>
    <row r="14" spans="1:26" ht="140.25" customHeight="1">
      <c r="A14" s="242" t="s">
        <v>79</v>
      </c>
      <c r="B14" s="237" t="s">
        <v>80</v>
      </c>
      <c r="C14" s="35" t="s">
        <v>81</v>
      </c>
      <c r="D14" s="35" t="s">
        <v>82</v>
      </c>
      <c r="E14" s="35" t="s">
        <v>83</v>
      </c>
      <c r="F14" s="45">
        <v>0.1</v>
      </c>
      <c r="G14" s="45">
        <v>0.5</v>
      </c>
      <c r="H14" s="45">
        <v>0.13</v>
      </c>
      <c r="I14" s="45">
        <v>0.25</v>
      </c>
      <c r="J14" s="72">
        <v>0.38</v>
      </c>
      <c r="K14" s="45">
        <v>0.5</v>
      </c>
      <c r="L14" s="45">
        <v>0.5</v>
      </c>
      <c r="M14" s="35" t="s">
        <v>84</v>
      </c>
      <c r="N14" s="37">
        <v>165000000</v>
      </c>
      <c r="O14" s="35" t="s">
        <v>58</v>
      </c>
      <c r="P14" s="35"/>
      <c r="Q14" s="41">
        <v>0.52</v>
      </c>
      <c r="R14" s="39">
        <f t="shared" si="0"/>
        <v>1.368421052631579</v>
      </c>
      <c r="S14" s="316">
        <v>86339110</v>
      </c>
      <c r="T14" s="55" t="s">
        <v>336</v>
      </c>
      <c r="U14" s="62" t="s">
        <v>345</v>
      </c>
      <c r="V14" s="56" t="s">
        <v>329</v>
      </c>
      <c r="W14" s="2"/>
      <c r="X14" s="2"/>
      <c r="Y14" s="2"/>
      <c r="Z14" s="2"/>
    </row>
    <row r="15" spans="1:26" ht="98.25" customHeight="1">
      <c r="A15" s="231"/>
      <c r="B15" s="231"/>
      <c r="C15" s="35" t="s">
        <v>85</v>
      </c>
      <c r="D15" s="35" t="s">
        <v>86</v>
      </c>
      <c r="E15" s="35" t="s">
        <v>87</v>
      </c>
      <c r="F15" s="41">
        <v>0.8</v>
      </c>
      <c r="G15" s="41">
        <v>0.9</v>
      </c>
      <c r="H15" s="41">
        <v>0.1</v>
      </c>
      <c r="I15" s="41">
        <v>0.3</v>
      </c>
      <c r="J15" s="70">
        <v>0.6</v>
      </c>
      <c r="K15" s="41">
        <v>0.9</v>
      </c>
      <c r="L15" s="41">
        <v>0.9</v>
      </c>
      <c r="M15" s="237" t="s">
        <v>51</v>
      </c>
      <c r="N15" s="238">
        <v>50000000</v>
      </c>
      <c r="O15" s="237" t="s">
        <v>58</v>
      </c>
      <c r="P15" s="35"/>
      <c r="Q15" s="41">
        <v>0.52</v>
      </c>
      <c r="R15" s="39">
        <f t="shared" si="0"/>
        <v>0.8666666666666667</v>
      </c>
      <c r="S15" s="322">
        <v>26243623</v>
      </c>
      <c r="T15" s="55" t="s">
        <v>337</v>
      </c>
      <c r="U15" s="62" t="s">
        <v>346</v>
      </c>
      <c r="V15" s="56" t="s">
        <v>329</v>
      </c>
      <c r="W15" s="2"/>
      <c r="X15" s="2"/>
      <c r="Y15" s="2"/>
      <c r="Z15" s="2"/>
    </row>
    <row r="16" spans="1:26" ht="135" customHeight="1">
      <c r="A16" s="231"/>
      <c r="B16" s="231"/>
      <c r="C16" s="35" t="s">
        <v>88</v>
      </c>
      <c r="D16" s="35" t="s">
        <v>89</v>
      </c>
      <c r="E16" s="35" t="s">
        <v>90</v>
      </c>
      <c r="F16" s="41">
        <v>0</v>
      </c>
      <c r="G16" s="41">
        <v>0.8</v>
      </c>
      <c r="H16" s="41">
        <v>0.8</v>
      </c>
      <c r="I16" s="41">
        <v>0.8</v>
      </c>
      <c r="J16" s="70">
        <v>0.8</v>
      </c>
      <c r="K16" s="41">
        <v>0.8</v>
      </c>
      <c r="L16" s="41">
        <v>0.8</v>
      </c>
      <c r="M16" s="231"/>
      <c r="N16" s="231"/>
      <c r="O16" s="231"/>
      <c r="P16" s="35"/>
      <c r="Q16" s="41">
        <v>0.1</v>
      </c>
      <c r="R16" s="39">
        <f t="shared" si="0"/>
        <v>0.125</v>
      </c>
      <c r="S16" s="321"/>
      <c r="T16" s="55" t="s">
        <v>91</v>
      </c>
      <c r="U16" s="55" t="s">
        <v>330</v>
      </c>
      <c r="V16" s="56" t="s">
        <v>329</v>
      </c>
      <c r="W16" s="2"/>
      <c r="X16" s="2"/>
      <c r="Y16" s="2"/>
      <c r="Z16" s="2"/>
    </row>
    <row r="17" spans="1:26" ht="116.25" customHeight="1">
      <c r="A17" s="231"/>
      <c r="B17" s="237" t="s">
        <v>92</v>
      </c>
      <c r="C17" s="237" t="s">
        <v>93</v>
      </c>
      <c r="D17" s="35" t="s">
        <v>94</v>
      </c>
      <c r="E17" s="35" t="s">
        <v>95</v>
      </c>
      <c r="F17" s="36"/>
      <c r="G17" s="41">
        <v>0.4</v>
      </c>
      <c r="H17" s="41">
        <v>0.1</v>
      </c>
      <c r="I17" s="41">
        <v>0.2</v>
      </c>
      <c r="J17" s="70">
        <v>0.3</v>
      </c>
      <c r="K17" s="41">
        <v>0.4</v>
      </c>
      <c r="L17" s="41">
        <v>0.4</v>
      </c>
      <c r="M17" s="237" t="s">
        <v>51</v>
      </c>
      <c r="N17" s="238">
        <v>29400000</v>
      </c>
      <c r="O17" s="231"/>
      <c r="P17" s="35"/>
      <c r="Q17" s="41">
        <v>0.2</v>
      </c>
      <c r="R17" s="39">
        <f t="shared" si="0"/>
        <v>0.66666666666666674</v>
      </c>
      <c r="S17" s="316">
        <v>0</v>
      </c>
      <c r="T17" s="55" t="s">
        <v>96</v>
      </c>
      <c r="U17" s="62" t="s">
        <v>347</v>
      </c>
      <c r="V17" s="56" t="s">
        <v>329</v>
      </c>
      <c r="W17" s="4"/>
      <c r="X17" s="4"/>
      <c r="Y17" s="4"/>
      <c r="Z17" s="4"/>
    </row>
    <row r="18" spans="1:26" ht="75" customHeight="1">
      <c r="A18" s="231"/>
      <c r="B18" s="231"/>
      <c r="C18" s="231"/>
      <c r="D18" s="35" t="s">
        <v>97</v>
      </c>
      <c r="E18" s="35" t="s">
        <v>98</v>
      </c>
      <c r="F18" s="35"/>
      <c r="G18" s="41">
        <v>0.4</v>
      </c>
      <c r="H18" s="41">
        <v>0.1</v>
      </c>
      <c r="I18" s="41">
        <v>0.2</v>
      </c>
      <c r="J18" s="70">
        <v>0.3</v>
      </c>
      <c r="K18" s="41">
        <v>0.4</v>
      </c>
      <c r="L18" s="41">
        <v>0.4</v>
      </c>
      <c r="M18" s="231"/>
      <c r="N18" s="231"/>
      <c r="O18" s="35" t="s">
        <v>58</v>
      </c>
      <c r="P18" s="35"/>
      <c r="Q18" s="41">
        <v>0.1</v>
      </c>
      <c r="R18" s="39">
        <f t="shared" si="0"/>
        <v>0.33333333333333337</v>
      </c>
      <c r="S18" s="316">
        <v>0</v>
      </c>
      <c r="T18" s="55" t="s">
        <v>99</v>
      </c>
      <c r="U18" s="60" t="s">
        <v>348</v>
      </c>
      <c r="V18" s="56" t="s">
        <v>329</v>
      </c>
      <c r="W18" s="4"/>
      <c r="X18" s="4"/>
      <c r="Y18" s="4"/>
      <c r="Z18" s="4"/>
    </row>
    <row r="19" spans="1:26" ht="197.25" customHeight="1">
      <c r="A19" s="243" t="s">
        <v>100</v>
      </c>
      <c r="B19" s="240" t="s">
        <v>101</v>
      </c>
      <c r="C19" s="46" t="s">
        <v>102</v>
      </c>
      <c r="D19" s="46" t="s">
        <v>103</v>
      </c>
      <c r="E19" s="46" t="s">
        <v>104</v>
      </c>
      <c r="F19" s="47">
        <v>0.8</v>
      </c>
      <c r="G19" s="47">
        <v>0.9</v>
      </c>
      <c r="H19" s="47">
        <v>0.23</v>
      </c>
      <c r="I19" s="47">
        <v>0.45</v>
      </c>
      <c r="J19" s="70">
        <v>0.68</v>
      </c>
      <c r="K19" s="47">
        <v>0.9</v>
      </c>
      <c r="L19" s="47">
        <v>0.9</v>
      </c>
      <c r="M19" s="46" t="s">
        <v>105</v>
      </c>
      <c r="N19" s="239">
        <f>391452756+250000000+60000000</f>
        <v>701452756</v>
      </c>
      <c r="O19" s="240" t="s">
        <v>58</v>
      </c>
      <c r="P19" s="48"/>
      <c r="Q19" s="49">
        <v>0.5</v>
      </c>
      <c r="R19" s="39">
        <f t="shared" si="0"/>
        <v>0.73529411764705876</v>
      </c>
      <c r="S19" s="323">
        <v>158779884</v>
      </c>
      <c r="T19" s="63" t="s">
        <v>349</v>
      </c>
      <c r="U19" s="64" t="s">
        <v>350</v>
      </c>
      <c r="V19" s="56" t="s">
        <v>329</v>
      </c>
      <c r="W19" s="5"/>
      <c r="X19" s="5"/>
      <c r="Y19" s="5"/>
      <c r="Z19" s="5"/>
    </row>
    <row r="20" spans="1:26" ht="144" customHeight="1">
      <c r="A20" s="231"/>
      <c r="B20" s="231"/>
      <c r="C20" s="32" t="s">
        <v>106</v>
      </c>
      <c r="D20" s="32" t="s">
        <v>107</v>
      </c>
      <c r="E20" s="32" t="s">
        <v>108</v>
      </c>
      <c r="F20" s="32">
        <v>1</v>
      </c>
      <c r="G20" s="50">
        <v>1</v>
      </c>
      <c r="H20" s="50">
        <v>0</v>
      </c>
      <c r="I20" s="50">
        <v>0</v>
      </c>
      <c r="J20" s="69">
        <v>1</v>
      </c>
      <c r="K20" s="50">
        <v>1</v>
      </c>
      <c r="L20" s="50">
        <v>1</v>
      </c>
      <c r="M20" s="32" t="s">
        <v>109</v>
      </c>
      <c r="N20" s="231"/>
      <c r="O20" s="231"/>
      <c r="P20" s="48"/>
      <c r="Q20" s="49">
        <v>0.2</v>
      </c>
      <c r="R20" s="39">
        <f t="shared" si="0"/>
        <v>0.2</v>
      </c>
      <c r="S20" s="321"/>
      <c r="T20" s="65" t="s">
        <v>338</v>
      </c>
      <c r="U20" s="64" t="s">
        <v>351</v>
      </c>
      <c r="V20" s="56" t="s">
        <v>329</v>
      </c>
      <c r="W20" s="5"/>
      <c r="X20" s="5"/>
      <c r="Y20" s="5"/>
      <c r="Z20" s="5"/>
    </row>
    <row r="21" spans="1:26" ht="144" customHeight="1">
      <c r="A21" s="231"/>
      <c r="B21" s="32" t="s">
        <v>110</v>
      </c>
      <c r="C21" s="32" t="s">
        <v>111</v>
      </c>
      <c r="D21" s="32" t="s">
        <v>112</v>
      </c>
      <c r="E21" s="32" t="s">
        <v>113</v>
      </c>
      <c r="F21" s="32">
        <v>0</v>
      </c>
      <c r="G21" s="50">
        <v>90</v>
      </c>
      <c r="H21" s="50">
        <v>0</v>
      </c>
      <c r="I21" s="50">
        <v>30</v>
      </c>
      <c r="J21" s="69">
        <v>90</v>
      </c>
      <c r="K21" s="50">
        <v>90</v>
      </c>
      <c r="L21" s="50">
        <v>90</v>
      </c>
      <c r="M21" s="32" t="s">
        <v>109</v>
      </c>
      <c r="N21" s="231"/>
      <c r="O21" s="231"/>
      <c r="P21" s="48"/>
      <c r="Q21" s="46">
        <v>87</v>
      </c>
      <c r="R21" s="39">
        <f t="shared" si="0"/>
        <v>0.96666666666666667</v>
      </c>
      <c r="S21" s="324">
        <v>11247267</v>
      </c>
      <c r="T21" s="65" t="s">
        <v>360</v>
      </c>
      <c r="U21" s="64" t="s">
        <v>352</v>
      </c>
      <c r="V21" s="56" t="s">
        <v>329</v>
      </c>
      <c r="W21" s="5"/>
      <c r="X21" s="5"/>
      <c r="Y21" s="5"/>
      <c r="Z21" s="5"/>
    </row>
    <row r="22" spans="1:26" ht="190.5" customHeight="1">
      <c r="A22" s="231"/>
      <c r="B22" s="51" t="s">
        <v>114</v>
      </c>
      <c r="C22" s="51" t="s">
        <v>115</v>
      </c>
      <c r="D22" s="51" t="s">
        <v>116</v>
      </c>
      <c r="E22" s="46" t="s">
        <v>117</v>
      </c>
      <c r="F22" s="52">
        <v>0.3</v>
      </c>
      <c r="G22" s="52">
        <v>0.2</v>
      </c>
      <c r="H22" s="52">
        <v>0.2</v>
      </c>
      <c r="I22" s="52">
        <v>0.2</v>
      </c>
      <c r="J22" s="73">
        <v>0.2</v>
      </c>
      <c r="K22" s="52">
        <v>0.2</v>
      </c>
      <c r="L22" s="49">
        <v>0.2</v>
      </c>
      <c r="M22" s="51" t="s">
        <v>109</v>
      </c>
      <c r="N22" s="231"/>
      <c r="O22" s="231"/>
      <c r="P22" s="48"/>
      <c r="Q22" s="49">
        <v>0.24</v>
      </c>
      <c r="R22" s="39">
        <f t="shared" si="0"/>
        <v>1.2</v>
      </c>
      <c r="S22" s="324">
        <v>48738157</v>
      </c>
      <c r="T22" s="65" t="s">
        <v>361</v>
      </c>
      <c r="U22" s="64" t="s">
        <v>353</v>
      </c>
      <c r="V22" s="55" t="s">
        <v>362</v>
      </c>
      <c r="W22" s="5"/>
      <c r="X22" s="5"/>
      <c r="Y22" s="5"/>
      <c r="Z22" s="5"/>
    </row>
    <row r="23" spans="1:26" ht="86.25" customHeight="1">
      <c r="A23" s="231"/>
      <c r="B23" s="46" t="s">
        <v>118</v>
      </c>
      <c r="C23" s="46" t="s">
        <v>119</v>
      </c>
      <c r="D23" s="46" t="s">
        <v>120</v>
      </c>
      <c r="E23" s="46" t="s">
        <v>121</v>
      </c>
      <c r="F23" s="49">
        <v>0.05</v>
      </c>
      <c r="G23" s="49">
        <v>0.4</v>
      </c>
      <c r="H23" s="49">
        <v>0.1</v>
      </c>
      <c r="I23" s="49">
        <v>0.2</v>
      </c>
      <c r="J23" s="74">
        <v>0.3</v>
      </c>
      <c r="K23" s="49">
        <v>0.4</v>
      </c>
      <c r="L23" s="49">
        <v>0.4</v>
      </c>
      <c r="M23" s="46" t="s">
        <v>105</v>
      </c>
      <c r="N23" s="53">
        <v>40000000</v>
      </c>
      <c r="O23" s="46" t="s">
        <v>58</v>
      </c>
      <c r="P23" s="48"/>
      <c r="Q23" s="49">
        <v>0.2</v>
      </c>
      <c r="R23" s="39">
        <f t="shared" si="0"/>
        <v>0.66666666666666674</v>
      </c>
      <c r="S23" s="325">
        <v>0</v>
      </c>
      <c r="T23" s="65" t="s">
        <v>363</v>
      </c>
      <c r="U23" s="64" t="s">
        <v>354</v>
      </c>
      <c r="V23" s="67" t="s">
        <v>329</v>
      </c>
      <c r="W23" s="5"/>
      <c r="X23" s="5"/>
      <c r="Y23" s="5"/>
      <c r="Z23" s="5"/>
    </row>
    <row r="24" spans="1:26" ht="96.75" customHeight="1">
      <c r="A24" s="242" t="s">
        <v>122</v>
      </c>
      <c r="B24" s="237" t="s">
        <v>123</v>
      </c>
      <c r="C24" s="35" t="s">
        <v>124</v>
      </c>
      <c r="D24" s="54" t="s">
        <v>125</v>
      </c>
      <c r="E24" s="54" t="s">
        <v>126</v>
      </c>
      <c r="F24" s="35">
        <v>0</v>
      </c>
      <c r="G24" s="36">
        <v>1</v>
      </c>
      <c r="H24" s="36">
        <v>0</v>
      </c>
      <c r="I24" s="36">
        <v>0</v>
      </c>
      <c r="J24" s="69">
        <v>1</v>
      </c>
      <c r="K24" s="36">
        <v>1</v>
      </c>
      <c r="L24" s="36">
        <f>SUM(H24:K24)</f>
        <v>2</v>
      </c>
      <c r="M24" s="35" t="s">
        <v>127</v>
      </c>
      <c r="N24" s="238">
        <v>170000000</v>
      </c>
      <c r="O24" s="237" t="s">
        <v>58</v>
      </c>
      <c r="P24" s="35" t="s">
        <v>59</v>
      </c>
      <c r="Q24" s="35">
        <v>1</v>
      </c>
      <c r="R24" s="39">
        <f t="shared" si="0"/>
        <v>1</v>
      </c>
      <c r="S24" s="326">
        <v>91773343</v>
      </c>
      <c r="T24" s="55" t="s">
        <v>128</v>
      </c>
      <c r="U24" s="60" t="s">
        <v>355</v>
      </c>
      <c r="V24" s="67" t="s">
        <v>329</v>
      </c>
      <c r="W24" s="2"/>
      <c r="X24" s="2"/>
      <c r="Y24" s="2"/>
      <c r="Z24" s="2"/>
    </row>
    <row r="25" spans="1:26" ht="108.75" customHeight="1">
      <c r="A25" s="231"/>
      <c r="B25" s="231"/>
      <c r="C25" s="35" t="s">
        <v>129</v>
      </c>
      <c r="D25" s="54" t="s">
        <v>130</v>
      </c>
      <c r="E25" s="54" t="s">
        <v>131</v>
      </c>
      <c r="F25" s="35">
        <v>8</v>
      </c>
      <c r="G25" s="36">
        <v>12</v>
      </c>
      <c r="H25" s="36">
        <v>0</v>
      </c>
      <c r="I25" s="36">
        <v>12</v>
      </c>
      <c r="J25" s="69">
        <v>12</v>
      </c>
      <c r="K25" s="36">
        <v>12</v>
      </c>
      <c r="L25" s="36">
        <v>12</v>
      </c>
      <c r="M25" s="35" t="s">
        <v>127</v>
      </c>
      <c r="N25" s="231"/>
      <c r="O25" s="231"/>
      <c r="P25" s="35" t="s">
        <v>59</v>
      </c>
      <c r="Q25" s="35">
        <v>12</v>
      </c>
      <c r="R25" s="39">
        <f t="shared" si="0"/>
        <v>1</v>
      </c>
      <c r="S25" s="321"/>
      <c r="T25" s="55" t="s">
        <v>132</v>
      </c>
      <c r="U25" s="60" t="s">
        <v>356</v>
      </c>
      <c r="V25" s="67" t="s">
        <v>329</v>
      </c>
      <c r="W25" s="2"/>
      <c r="X25" s="2"/>
      <c r="Y25" s="2"/>
      <c r="Z25" s="2"/>
    </row>
    <row r="26" spans="1:26" ht="108.75" customHeight="1">
      <c r="A26" s="231"/>
      <c r="B26" s="231"/>
      <c r="C26" s="35" t="s">
        <v>133</v>
      </c>
      <c r="D26" s="54" t="s">
        <v>134</v>
      </c>
      <c r="E26" s="54" t="s">
        <v>135</v>
      </c>
      <c r="F26" s="36">
        <v>2</v>
      </c>
      <c r="G26" s="36">
        <v>2</v>
      </c>
      <c r="H26" s="36">
        <v>0.25</v>
      </c>
      <c r="I26" s="36">
        <v>0.5</v>
      </c>
      <c r="J26" s="69">
        <v>2</v>
      </c>
      <c r="K26" s="36"/>
      <c r="L26" s="36">
        <v>1</v>
      </c>
      <c r="M26" s="35" t="s">
        <v>127</v>
      </c>
      <c r="N26" s="231"/>
      <c r="O26" s="231"/>
      <c r="P26" s="35" t="s">
        <v>59</v>
      </c>
      <c r="Q26" s="35">
        <v>2</v>
      </c>
      <c r="R26" s="39">
        <f t="shared" si="0"/>
        <v>1</v>
      </c>
      <c r="S26" s="321"/>
      <c r="T26" s="55" t="s">
        <v>364</v>
      </c>
      <c r="U26" s="60" t="s">
        <v>357</v>
      </c>
      <c r="V26" s="67" t="s">
        <v>329</v>
      </c>
      <c r="W26" s="2"/>
      <c r="X26" s="2"/>
      <c r="Y26" s="2"/>
      <c r="Z26" s="2"/>
    </row>
    <row r="27" spans="1:26" ht="118.5" customHeight="1">
      <c r="A27" s="242" t="s">
        <v>136</v>
      </c>
      <c r="B27" s="237" t="s">
        <v>137</v>
      </c>
      <c r="C27" s="35" t="s">
        <v>138</v>
      </c>
      <c r="D27" s="35" t="s">
        <v>139</v>
      </c>
      <c r="E27" s="35" t="s">
        <v>140</v>
      </c>
      <c r="F27" s="35">
        <v>0</v>
      </c>
      <c r="G27" s="35">
        <v>1</v>
      </c>
      <c r="H27" s="35">
        <v>1</v>
      </c>
      <c r="I27" s="35">
        <v>1</v>
      </c>
      <c r="J27" s="66">
        <v>1</v>
      </c>
      <c r="K27" s="35">
        <v>1</v>
      </c>
      <c r="L27" s="35">
        <v>1</v>
      </c>
      <c r="M27" s="35" t="s">
        <v>127</v>
      </c>
      <c r="N27" s="241">
        <v>65000000</v>
      </c>
      <c r="O27" s="35" t="s">
        <v>58</v>
      </c>
      <c r="P27" s="35" t="s">
        <v>59</v>
      </c>
      <c r="Q27" s="35">
        <v>1</v>
      </c>
      <c r="R27" s="39">
        <f t="shared" si="0"/>
        <v>1</v>
      </c>
      <c r="S27" s="320">
        <v>22494534</v>
      </c>
      <c r="T27" s="55" t="s">
        <v>365</v>
      </c>
      <c r="U27" s="60" t="s">
        <v>358</v>
      </c>
      <c r="V27" s="67" t="s">
        <v>329</v>
      </c>
      <c r="W27" s="4"/>
      <c r="X27" s="4"/>
      <c r="Y27" s="4"/>
      <c r="Z27" s="4"/>
    </row>
    <row r="28" spans="1:26" ht="118.5" customHeight="1">
      <c r="A28" s="231"/>
      <c r="B28" s="231"/>
      <c r="C28" s="237" t="s">
        <v>141</v>
      </c>
      <c r="D28" s="35" t="s">
        <v>142</v>
      </c>
      <c r="E28" s="35" t="s">
        <v>143</v>
      </c>
      <c r="F28" s="35">
        <v>0</v>
      </c>
      <c r="G28" s="36">
        <v>1</v>
      </c>
      <c r="H28" s="36">
        <v>0</v>
      </c>
      <c r="I28" s="36">
        <v>0</v>
      </c>
      <c r="J28" s="69">
        <v>1</v>
      </c>
      <c r="K28" s="36">
        <v>1</v>
      </c>
      <c r="L28" s="36">
        <f>SUM(H28:K28)</f>
        <v>2</v>
      </c>
      <c r="M28" s="237" t="s">
        <v>127</v>
      </c>
      <c r="N28" s="231"/>
      <c r="O28" s="35" t="s">
        <v>58</v>
      </c>
      <c r="P28" s="35" t="s">
        <v>44</v>
      </c>
      <c r="Q28" s="35">
        <v>0</v>
      </c>
      <c r="R28" s="39">
        <f t="shared" si="0"/>
        <v>0</v>
      </c>
      <c r="S28" s="321"/>
      <c r="T28" s="55" t="s">
        <v>144</v>
      </c>
      <c r="U28" s="60" t="s">
        <v>358</v>
      </c>
      <c r="V28" s="67" t="s">
        <v>329</v>
      </c>
      <c r="W28" s="2"/>
      <c r="X28" s="2"/>
      <c r="Y28" s="2"/>
      <c r="Z28" s="2"/>
    </row>
    <row r="29" spans="1:26" ht="118.5" customHeight="1">
      <c r="A29" s="231"/>
      <c r="B29" s="231"/>
      <c r="C29" s="231"/>
      <c r="D29" s="35" t="s">
        <v>145</v>
      </c>
      <c r="E29" s="35" t="s">
        <v>146</v>
      </c>
      <c r="F29" s="35">
        <v>0</v>
      </c>
      <c r="G29" s="36">
        <v>40</v>
      </c>
      <c r="H29" s="41">
        <v>0.1</v>
      </c>
      <c r="I29" s="41">
        <v>0.2</v>
      </c>
      <c r="J29" s="70">
        <v>0.3</v>
      </c>
      <c r="K29" s="41">
        <v>0.4</v>
      </c>
      <c r="L29" s="41">
        <v>0.4</v>
      </c>
      <c r="M29" s="231"/>
      <c r="N29" s="231"/>
      <c r="O29" s="35"/>
      <c r="P29" s="35" t="s">
        <v>59</v>
      </c>
      <c r="Q29" s="41">
        <v>0.3</v>
      </c>
      <c r="R29" s="39">
        <f t="shared" si="0"/>
        <v>1</v>
      </c>
      <c r="S29" s="321"/>
      <c r="T29" s="55" t="s">
        <v>366</v>
      </c>
      <c r="U29" s="60" t="s">
        <v>359</v>
      </c>
      <c r="V29" s="67" t="s">
        <v>329</v>
      </c>
      <c r="W29" s="2"/>
      <c r="X29" s="2"/>
      <c r="Y29" s="2"/>
      <c r="Z29" s="2"/>
    </row>
    <row r="30" spans="1:26" ht="132.75" customHeight="1">
      <c r="A30" s="42" t="s">
        <v>147</v>
      </c>
      <c r="B30" s="35" t="s">
        <v>148</v>
      </c>
      <c r="C30" s="35" t="s">
        <v>149</v>
      </c>
      <c r="D30" s="35" t="s">
        <v>150</v>
      </c>
      <c r="E30" s="35" t="s">
        <v>151</v>
      </c>
      <c r="F30" s="41">
        <v>0.4</v>
      </c>
      <c r="G30" s="41">
        <v>0.6</v>
      </c>
      <c r="H30" s="41">
        <v>0.15</v>
      </c>
      <c r="I30" s="41">
        <v>0.3</v>
      </c>
      <c r="J30" s="70">
        <v>0.45</v>
      </c>
      <c r="K30" s="41">
        <v>0.6</v>
      </c>
      <c r="L30" s="41">
        <v>0.6</v>
      </c>
      <c r="M30" s="35" t="s">
        <v>30</v>
      </c>
      <c r="N30" s="44">
        <v>45000000</v>
      </c>
      <c r="O30" s="35" t="s">
        <v>58</v>
      </c>
      <c r="P30" s="35"/>
      <c r="Q30" s="41">
        <v>0.8</v>
      </c>
      <c r="R30" s="39">
        <f t="shared" si="0"/>
        <v>1.7777777777777779</v>
      </c>
      <c r="S30" s="318">
        <v>31920546</v>
      </c>
      <c r="T30" s="55" t="s">
        <v>152</v>
      </c>
      <c r="U30" s="66" t="s">
        <v>368</v>
      </c>
      <c r="V30" s="67" t="s">
        <v>329</v>
      </c>
      <c r="W30" s="2"/>
      <c r="X30" s="2"/>
      <c r="Y30" s="2"/>
      <c r="Z30" s="2"/>
    </row>
    <row r="31" spans="1:26" ht="15.75" customHeight="1" thickBot="1">
      <c r="A31" s="7"/>
      <c r="B31" s="7"/>
      <c r="C31" s="7"/>
      <c r="D31" s="7"/>
      <c r="E31" s="7"/>
      <c r="F31" s="7"/>
      <c r="G31" s="7"/>
      <c r="H31" s="7"/>
      <c r="I31" s="7"/>
      <c r="J31" s="75"/>
      <c r="K31" s="7"/>
      <c r="L31" s="7"/>
      <c r="M31" s="7"/>
      <c r="N31" s="7"/>
      <c r="O31" s="7"/>
      <c r="P31" s="7"/>
      <c r="Q31" s="8"/>
      <c r="R31" s="8"/>
      <c r="S31" s="8"/>
      <c r="T31" s="9"/>
      <c r="U31" s="5"/>
      <c r="V31" s="5"/>
      <c r="W31" s="5"/>
      <c r="X31" s="5"/>
      <c r="Y31" s="5"/>
      <c r="Z31" s="5"/>
    </row>
    <row r="32" spans="1:26" ht="62.25" customHeight="1" thickBot="1">
      <c r="A32" s="7"/>
      <c r="B32" s="7"/>
      <c r="C32" s="7"/>
      <c r="D32" s="7"/>
      <c r="E32" s="7"/>
      <c r="F32" s="7"/>
      <c r="G32" s="7"/>
      <c r="H32" s="7"/>
      <c r="I32" s="7"/>
      <c r="J32" s="75"/>
      <c r="K32" s="7"/>
      <c r="L32" s="7"/>
      <c r="M32" s="10" t="s">
        <v>153</v>
      </c>
      <c r="N32" s="11">
        <f>SUM(N4:N30)</f>
        <v>1598852756</v>
      </c>
      <c r="O32" s="7"/>
      <c r="P32" s="7"/>
      <c r="U32" s="5"/>
      <c r="V32" s="5"/>
      <c r="W32" s="5"/>
      <c r="X32" s="5"/>
      <c r="Y32" s="5"/>
      <c r="Z32" s="5"/>
    </row>
    <row r="33" spans="1:20" ht="15.75" customHeight="1">
      <c r="A33" s="8"/>
      <c r="B33" s="8"/>
      <c r="C33" s="8"/>
      <c r="D33" s="8"/>
      <c r="E33" s="8"/>
      <c r="F33" s="8"/>
      <c r="G33" s="8"/>
      <c r="H33" s="8"/>
      <c r="I33" s="8"/>
      <c r="J33" s="75"/>
      <c r="K33" s="8"/>
      <c r="L33" s="8"/>
      <c r="M33" s="8"/>
      <c r="N33" s="8"/>
      <c r="O33" s="9"/>
      <c r="P33" s="9"/>
      <c r="Q33" s="9"/>
      <c r="R33" s="221" t="s">
        <v>367</v>
      </c>
      <c r="S33" s="222"/>
      <c r="T33" s="9"/>
    </row>
    <row r="34" spans="1:20" ht="34.5" customHeight="1">
      <c r="A34" s="8"/>
      <c r="B34" s="8"/>
      <c r="C34" s="8"/>
      <c r="D34" s="8"/>
      <c r="E34" s="8"/>
      <c r="F34" s="8"/>
      <c r="G34" s="8"/>
      <c r="H34" s="8"/>
      <c r="I34" s="8"/>
      <c r="J34" s="75"/>
      <c r="K34" s="8"/>
      <c r="L34" s="8"/>
      <c r="M34" s="8"/>
      <c r="N34" s="8"/>
      <c r="O34" s="9"/>
      <c r="P34" s="9"/>
      <c r="R34" s="208">
        <f>AVERAGE(R4:R30)</f>
        <v>1.0092606536513964</v>
      </c>
      <c r="S34" s="33" t="s">
        <v>154</v>
      </c>
    </row>
    <row r="35" spans="1:20" ht="34.5" customHeight="1">
      <c r="A35" s="8"/>
      <c r="B35" s="8"/>
      <c r="C35" s="8"/>
      <c r="D35" s="8"/>
      <c r="E35" s="8"/>
      <c r="F35" s="8"/>
      <c r="G35" s="8"/>
      <c r="H35" s="8"/>
      <c r="I35" s="8"/>
      <c r="J35" s="75"/>
      <c r="K35" s="8"/>
      <c r="L35" s="8"/>
      <c r="M35" s="8"/>
      <c r="N35" s="8"/>
      <c r="O35" s="9"/>
      <c r="P35" s="9"/>
      <c r="R35" s="210">
        <f>SUM(S4:S30)</f>
        <v>655994337</v>
      </c>
      <c r="S35" s="33" t="s">
        <v>155</v>
      </c>
      <c r="T35" s="9"/>
    </row>
    <row r="36" spans="1:20" ht="34.5" customHeight="1" thickBot="1">
      <c r="A36" s="8"/>
      <c r="B36" s="8"/>
      <c r="C36" s="8"/>
      <c r="D36" s="8"/>
      <c r="E36" s="8"/>
      <c r="F36" s="8"/>
      <c r="G36" s="8"/>
      <c r="H36" s="8"/>
      <c r="I36" s="8"/>
      <c r="J36" s="75"/>
      <c r="K36" s="8"/>
      <c r="L36" s="8"/>
      <c r="M36" s="8"/>
      <c r="N36" s="8"/>
      <c r="O36" s="9"/>
      <c r="P36" s="9"/>
      <c r="R36" s="209">
        <f>R35/N32</f>
        <v>0.41029065030426104</v>
      </c>
      <c r="S36" s="34" t="s">
        <v>156</v>
      </c>
      <c r="T36" s="9"/>
    </row>
    <row r="37" spans="1:20" ht="15.75" customHeight="1">
      <c r="A37" s="8"/>
      <c r="B37" s="8"/>
      <c r="C37" s="8"/>
      <c r="D37" s="8"/>
      <c r="E37" s="8"/>
      <c r="F37" s="8"/>
      <c r="G37" s="8"/>
      <c r="H37" s="8"/>
      <c r="I37" s="8"/>
      <c r="J37" s="75"/>
      <c r="K37" s="8"/>
      <c r="L37" s="8"/>
      <c r="M37" s="8"/>
      <c r="N37" s="8"/>
      <c r="O37" s="9"/>
      <c r="P37" s="9"/>
      <c r="R37" s="9"/>
      <c r="S37" s="9"/>
      <c r="T37" s="9"/>
    </row>
    <row r="38" spans="1:20" ht="15.75" customHeight="1">
      <c r="A38" s="8"/>
      <c r="B38" s="8"/>
      <c r="C38" s="8"/>
      <c r="D38" s="8"/>
      <c r="E38" s="8"/>
      <c r="F38" s="8"/>
      <c r="G38" s="8"/>
      <c r="H38" s="8"/>
      <c r="I38" s="8"/>
      <c r="J38" s="75"/>
      <c r="K38" s="8"/>
      <c r="L38" s="8"/>
      <c r="M38" s="8"/>
      <c r="N38" s="8"/>
      <c r="O38" s="9"/>
      <c r="P38" s="9"/>
      <c r="Q38" s="9"/>
      <c r="R38" s="9"/>
      <c r="S38" s="9"/>
      <c r="T38" s="9"/>
    </row>
    <row r="39" spans="1:20" ht="15.75" customHeight="1">
      <c r="A39" s="8"/>
      <c r="B39" s="8"/>
      <c r="C39" s="8"/>
      <c r="D39" s="8"/>
      <c r="E39" s="8"/>
      <c r="F39" s="8"/>
      <c r="G39" s="8"/>
      <c r="H39" s="8"/>
      <c r="I39" s="8"/>
      <c r="J39" s="75"/>
      <c r="K39" s="8"/>
      <c r="L39" s="8"/>
      <c r="M39" s="8"/>
      <c r="N39" s="8"/>
      <c r="O39" s="9"/>
      <c r="P39" s="9"/>
      <c r="Q39" s="9"/>
      <c r="R39" s="9"/>
      <c r="S39" s="9"/>
      <c r="T39" s="9"/>
    </row>
    <row r="40" spans="1:20" ht="15.75" customHeight="1">
      <c r="A40" s="8"/>
      <c r="B40" s="8"/>
      <c r="C40" s="8"/>
      <c r="D40" s="8"/>
      <c r="E40" s="8"/>
      <c r="F40" s="8"/>
      <c r="G40" s="8"/>
      <c r="H40" s="8"/>
      <c r="I40" s="8"/>
      <c r="J40" s="75"/>
      <c r="K40" s="8"/>
      <c r="L40" s="8"/>
      <c r="M40" s="8"/>
      <c r="N40" s="8"/>
      <c r="O40" s="9"/>
      <c r="P40" s="9"/>
      <c r="Q40" s="9"/>
      <c r="R40" s="9"/>
      <c r="S40" s="9"/>
      <c r="T40" s="9"/>
    </row>
    <row r="41" spans="1:20" ht="15.75" customHeight="1">
      <c r="A41" s="8"/>
      <c r="B41" s="8"/>
      <c r="C41" s="8"/>
      <c r="D41" s="8"/>
      <c r="E41" s="8"/>
      <c r="F41" s="8"/>
      <c r="G41" s="8"/>
      <c r="H41" s="8"/>
      <c r="I41" s="8"/>
      <c r="J41" s="75"/>
      <c r="K41" s="8"/>
      <c r="L41" s="8"/>
      <c r="M41" s="8"/>
      <c r="N41" s="8"/>
      <c r="O41" s="9"/>
      <c r="P41" s="9"/>
      <c r="Q41" s="9"/>
      <c r="R41" s="9"/>
      <c r="S41" s="9"/>
      <c r="T41" s="9"/>
    </row>
    <row r="42" spans="1:20" ht="15.75" customHeight="1">
      <c r="A42" s="8"/>
      <c r="B42" s="8"/>
      <c r="C42" s="8"/>
      <c r="D42" s="8"/>
      <c r="E42" s="8"/>
      <c r="F42" s="8"/>
      <c r="G42" s="8"/>
      <c r="H42" s="8"/>
      <c r="I42" s="8"/>
      <c r="J42" s="75"/>
      <c r="K42" s="8"/>
      <c r="L42" s="8"/>
      <c r="M42" s="8"/>
      <c r="N42" s="8"/>
      <c r="O42" s="9"/>
      <c r="P42" s="9"/>
      <c r="Q42" s="9"/>
      <c r="R42" s="9"/>
      <c r="S42" s="9"/>
      <c r="T42" s="9"/>
    </row>
    <row r="43" spans="1:20" ht="15.75" customHeight="1">
      <c r="A43" s="8"/>
      <c r="B43" s="8"/>
      <c r="C43" s="8"/>
      <c r="D43" s="8"/>
      <c r="E43" s="8"/>
      <c r="F43" s="8"/>
      <c r="G43" s="8"/>
      <c r="H43" s="8"/>
      <c r="I43" s="8"/>
      <c r="J43" s="75"/>
      <c r="K43" s="8"/>
      <c r="L43" s="8"/>
      <c r="M43" s="8"/>
      <c r="N43" s="8"/>
      <c r="O43" s="9"/>
      <c r="P43" s="9"/>
      <c r="Q43" s="9"/>
      <c r="R43" s="9"/>
      <c r="S43" s="9"/>
      <c r="T43" s="9"/>
    </row>
    <row r="44" spans="1:20" ht="15.75" customHeight="1">
      <c r="A44" s="8"/>
      <c r="B44" s="8"/>
      <c r="C44" s="8"/>
      <c r="D44" s="8"/>
      <c r="E44" s="8"/>
      <c r="F44" s="8"/>
      <c r="G44" s="8"/>
      <c r="H44" s="8"/>
      <c r="I44" s="8"/>
      <c r="J44" s="75"/>
      <c r="K44" s="8"/>
      <c r="L44" s="8"/>
      <c r="M44" s="8"/>
      <c r="N44" s="8"/>
      <c r="O44" s="9"/>
      <c r="P44" s="9"/>
      <c r="Q44" s="9"/>
      <c r="R44" s="9"/>
      <c r="S44" s="9"/>
      <c r="T44" s="9"/>
    </row>
    <row r="45" spans="1:20" ht="15.75" customHeight="1">
      <c r="A45" s="8"/>
      <c r="B45" s="8"/>
      <c r="C45" s="8"/>
      <c r="D45" s="8"/>
      <c r="E45" s="8"/>
      <c r="F45" s="8"/>
      <c r="G45" s="8"/>
      <c r="H45" s="8"/>
      <c r="I45" s="8"/>
      <c r="J45" s="75"/>
      <c r="K45" s="8"/>
      <c r="L45" s="8"/>
      <c r="M45" s="8"/>
      <c r="N45" s="8"/>
      <c r="O45" s="9"/>
      <c r="P45" s="9"/>
      <c r="Q45" s="9"/>
      <c r="R45" s="9"/>
      <c r="S45" s="9"/>
      <c r="T45" s="9"/>
    </row>
    <row r="46" spans="1:20" ht="15.75" customHeight="1">
      <c r="A46" s="8"/>
      <c r="B46" s="8"/>
      <c r="C46" s="8"/>
      <c r="D46" s="8"/>
      <c r="E46" s="8"/>
      <c r="F46" s="8"/>
      <c r="G46" s="8"/>
      <c r="H46" s="8"/>
      <c r="I46" s="8"/>
      <c r="J46" s="75"/>
      <c r="K46" s="8"/>
      <c r="L46" s="8"/>
      <c r="M46" s="8"/>
      <c r="N46" s="8"/>
      <c r="O46" s="9"/>
      <c r="P46" s="9"/>
      <c r="Q46" s="9"/>
      <c r="R46" s="9"/>
      <c r="S46" s="9"/>
      <c r="T46" s="9"/>
    </row>
    <row r="47" spans="1:20" ht="15.75" customHeight="1">
      <c r="A47" s="8"/>
      <c r="B47" s="8"/>
      <c r="C47" s="8"/>
      <c r="D47" s="8"/>
      <c r="E47" s="8"/>
      <c r="F47" s="8"/>
      <c r="G47" s="8"/>
      <c r="H47" s="8"/>
      <c r="I47" s="8"/>
      <c r="J47" s="75"/>
      <c r="K47" s="8"/>
      <c r="L47" s="8"/>
      <c r="M47" s="8"/>
      <c r="N47" s="8"/>
      <c r="O47" s="9"/>
      <c r="P47" s="9"/>
      <c r="Q47" s="9"/>
      <c r="R47" s="9"/>
      <c r="S47" s="9"/>
      <c r="T47" s="9"/>
    </row>
    <row r="48" spans="1:20" ht="15.75" customHeight="1">
      <c r="A48" s="8"/>
      <c r="B48" s="8"/>
      <c r="C48" s="8"/>
      <c r="D48" s="8"/>
      <c r="E48" s="8"/>
      <c r="F48" s="8"/>
      <c r="G48" s="8"/>
      <c r="H48" s="8"/>
      <c r="I48" s="8"/>
      <c r="J48" s="75"/>
      <c r="K48" s="8"/>
      <c r="L48" s="8"/>
      <c r="M48" s="8"/>
      <c r="N48" s="8"/>
      <c r="O48" s="9"/>
      <c r="P48" s="9"/>
      <c r="Q48" s="9"/>
      <c r="R48" s="9"/>
      <c r="S48" s="9"/>
      <c r="T48" s="9"/>
    </row>
    <row r="49" spans="1:20" ht="15.75" customHeight="1">
      <c r="A49" s="8"/>
      <c r="B49" s="8"/>
      <c r="C49" s="8"/>
      <c r="D49" s="8"/>
      <c r="E49" s="8"/>
      <c r="F49" s="8"/>
      <c r="G49" s="8"/>
      <c r="H49" s="8"/>
      <c r="I49" s="8"/>
      <c r="J49" s="75"/>
      <c r="K49" s="8"/>
      <c r="L49" s="8"/>
      <c r="M49" s="8"/>
      <c r="N49" s="8"/>
      <c r="O49" s="9"/>
      <c r="P49" s="9"/>
      <c r="Q49" s="9"/>
      <c r="R49" s="9"/>
      <c r="S49" s="9"/>
      <c r="T49" s="9"/>
    </row>
    <row r="50" spans="1:20" ht="15.75" customHeight="1">
      <c r="A50" s="8"/>
      <c r="B50" s="8"/>
      <c r="C50" s="8"/>
      <c r="D50" s="8"/>
      <c r="E50" s="8"/>
      <c r="F50" s="8"/>
      <c r="G50" s="8"/>
      <c r="H50" s="8"/>
      <c r="I50" s="8"/>
      <c r="J50" s="75"/>
      <c r="K50" s="8"/>
      <c r="L50" s="8"/>
      <c r="M50" s="8"/>
      <c r="N50" s="8"/>
      <c r="O50" s="9"/>
      <c r="P50" s="9"/>
      <c r="Q50" s="9"/>
      <c r="R50" s="9"/>
      <c r="S50" s="9"/>
      <c r="T50" s="9"/>
    </row>
    <row r="51" spans="1:20" ht="15.75" customHeight="1">
      <c r="A51" s="8"/>
      <c r="B51" s="8"/>
      <c r="C51" s="8"/>
      <c r="D51" s="8"/>
      <c r="E51" s="8"/>
      <c r="F51" s="8"/>
      <c r="G51" s="8"/>
      <c r="H51" s="8"/>
      <c r="I51" s="8"/>
      <c r="J51" s="75"/>
      <c r="K51" s="8"/>
      <c r="L51" s="8"/>
      <c r="M51" s="8"/>
      <c r="N51" s="8"/>
      <c r="O51" s="9"/>
      <c r="P51" s="9"/>
      <c r="Q51" s="9"/>
      <c r="R51" s="9"/>
      <c r="S51" s="9"/>
      <c r="T51" s="9"/>
    </row>
    <row r="52" spans="1:20" ht="15.75" customHeight="1">
      <c r="A52" s="8"/>
      <c r="B52" s="8"/>
      <c r="C52" s="8"/>
      <c r="D52" s="8"/>
      <c r="E52" s="8"/>
      <c r="F52" s="8"/>
      <c r="G52" s="8"/>
      <c r="H52" s="8"/>
      <c r="I52" s="8"/>
      <c r="J52" s="75"/>
      <c r="K52" s="8"/>
      <c r="L52" s="8"/>
      <c r="M52" s="8"/>
      <c r="N52" s="8"/>
      <c r="O52" s="9"/>
      <c r="P52" s="9"/>
      <c r="Q52" s="9"/>
      <c r="R52" s="9"/>
      <c r="S52" s="9"/>
      <c r="T52" s="9"/>
    </row>
    <row r="53" spans="1:20" ht="15.75" customHeight="1">
      <c r="A53" s="8"/>
      <c r="B53" s="8"/>
      <c r="C53" s="8"/>
      <c r="D53" s="8"/>
      <c r="E53" s="8"/>
      <c r="F53" s="8"/>
      <c r="G53" s="8"/>
      <c r="H53" s="8"/>
      <c r="I53" s="8"/>
      <c r="J53" s="75"/>
      <c r="K53" s="8"/>
      <c r="L53" s="8"/>
      <c r="M53" s="8"/>
      <c r="N53" s="8"/>
      <c r="O53" s="9"/>
      <c r="P53" s="9"/>
      <c r="Q53" s="9"/>
      <c r="R53" s="9"/>
      <c r="S53" s="9"/>
      <c r="T53" s="9"/>
    </row>
    <row r="54" spans="1:20" ht="15.75" customHeight="1">
      <c r="A54" s="8"/>
      <c r="B54" s="8"/>
      <c r="C54" s="8"/>
      <c r="D54" s="8"/>
      <c r="E54" s="8"/>
      <c r="F54" s="8"/>
      <c r="G54" s="8"/>
      <c r="H54" s="8"/>
      <c r="I54" s="8"/>
      <c r="J54" s="75"/>
      <c r="K54" s="8"/>
      <c r="L54" s="8"/>
      <c r="M54" s="8"/>
      <c r="N54" s="8"/>
      <c r="O54" s="9"/>
      <c r="P54" s="9"/>
      <c r="Q54" s="9"/>
      <c r="R54" s="9"/>
      <c r="S54" s="9"/>
      <c r="T54" s="9"/>
    </row>
    <row r="55" spans="1:20" ht="15.75" customHeight="1">
      <c r="A55" s="8"/>
      <c r="B55" s="8"/>
      <c r="C55" s="8"/>
      <c r="D55" s="8"/>
      <c r="E55" s="8"/>
      <c r="F55" s="8"/>
      <c r="G55" s="8"/>
      <c r="H55" s="8"/>
      <c r="I55" s="8"/>
      <c r="J55" s="75"/>
      <c r="K55" s="8"/>
      <c r="L55" s="8"/>
      <c r="M55" s="8"/>
      <c r="N55" s="8"/>
      <c r="O55" s="9"/>
      <c r="P55" s="9"/>
      <c r="Q55" s="9"/>
      <c r="R55" s="9"/>
      <c r="S55" s="9"/>
      <c r="T55" s="9"/>
    </row>
    <row r="56" spans="1:20" ht="15.75" customHeight="1">
      <c r="A56" s="8"/>
      <c r="B56" s="8"/>
      <c r="C56" s="8"/>
      <c r="D56" s="8"/>
      <c r="E56" s="8"/>
      <c r="F56" s="8"/>
      <c r="G56" s="8"/>
      <c r="H56" s="8"/>
      <c r="I56" s="8"/>
      <c r="J56" s="75"/>
      <c r="K56" s="8"/>
      <c r="L56" s="8"/>
      <c r="M56" s="8"/>
      <c r="N56" s="8"/>
      <c r="O56" s="9"/>
      <c r="P56" s="9"/>
      <c r="Q56" s="9"/>
      <c r="R56" s="9"/>
      <c r="S56" s="9"/>
      <c r="T56" s="9"/>
    </row>
    <row r="57" spans="1:20" ht="15.75" customHeight="1">
      <c r="A57" s="8"/>
      <c r="B57" s="8"/>
      <c r="C57" s="8"/>
      <c r="D57" s="8"/>
      <c r="E57" s="8"/>
      <c r="F57" s="8"/>
      <c r="G57" s="8"/>
      <c r="H57" s="8"/>
      <c r="I57" s="8"/>
      <c r="J57" s="75"/>
      <c r="K57" s="8"/>
      <c r="L57" s="8"/>
      <c r="M57" s="8"/>
      <c r="N57" s="8"/>
      <c r="O57" s="9"/>
      <c r="P57" s="9"/>
      <c r="Q57" s="9"/>
      <c r="R57" s="9"/>
      <c r="S57" s="9"/>
      <c r="T57" s="9"/>
    </row>
    <row r="58" spans="1:20" ht="15.75" customHeight="1">
      <c r="A58" s="8"/>
      <c r="B58" s="8"/>
      <c r="C58" s="8"/>
      <c r="D58" s="8"/>
      <c r="E58" s="8"/>
      <c r="F58" s="8"/>
      <c r="G58" s="8"/>
      <c r="H58" s="8"/>
      <c r="I58" s="8"/>
      <c r="J58" s="75"/>
      <c r="K58" s="8"/>
      <c r="L58" s="8"/>
      <c r="M58" s="8"/>
      <c r="N58" s="8"/>
      <c r="O58" s="9"/>
      <c r="P58" s="9"/>
      <c r="Q58" s="9"/>
      <c r="R58" s="9"/>
      <c r="S58" s="9"/>
      <c r="T58" s="9"/>
    </row>
    <row r="59" spans="1:20" ht="15.75" customHeight="1">
      <c r="A59" s="8"/>
      <c r="B59" s="8"/>
      <c r="C59" s="8"/>
      <c r="D59" s="8"/>
      <c r="E59" s="8"/>
      <c r="F59" s="8"/>
      <c r="G59" s="8"/>
      <c r="H59" s="8"/>
      <c r="I59" s="8"/>
      <c r="J59" s="75"/>
      <c r="K59" s="8"/>
      <c r="L59" s="8"/>
      <c r="M59" s="8"/>
      <c r="N59" s="8"/>
      <c r="O59" s="9"/>
      <c r="P59" s="9"/>
      <c r="Q59" s="9"/>
      <c r="R59" s="9"/>
      <c r="S59" s="9"/>
      <c r="T59" s="9"/>
    </row>
    <row r="60" spans="1:20" ht="15.75" customHeight="1">
      <c r="A60" s="8"/>
      <c r="B60" s="8"/>
      <c r="C60" s="8"/>
      <c r="D60" s="8"/>
      <c r="E60" s="8"/>
      <c r="F60" s="8"/>
      <c r="G60" s="8"/>
      <c r="H60" s="8"/>
      <c r="I60" s="8"/>
      <c r="J60" s="75"/>
      <c r="K60" s="8"/>
      <c r="L60" s="8"/>
      <c r="M60" s="8"/>
      <c r="N60" s="8"/>
      <c r="O60" s="9"/>
      <c r="P60" s="9"/>
      <c r="Q60" s="9"/>
      <c r="R60" s="9"/>
      <c r="S60" s="9"/>
      <c r="T60" s="9"/>
    </row>
    <row r="61" spans="1:20" ht="15.75" customHeight="1">
      <c r="A61" s="8"/>
      <c r="B61" s="8"/>
      <c r="C61" s="8"/>
      <c r="D61" s="8"/>
      <c r="E61" s="8"/>
      <c r="F61" s="8"/>
      <c r="G61" s="8"/>
      <c r="H61" s="8"/>
      <c r="I61" s="8"/>
      <c r="J61" s="75"/>
      <c r="K61" s="8"/>
      <c r="L61" s="8"/>
      <c r="M61" s="8"/>
      <c r="N61" s="8"/>
      <c r="O61" s="9"/>
      <c r="P61" s="9"/>
      <c r="Q61" s="9"/>
      <c r="R61" s="9"/>
      <c r="S61" s="9"/>
      <c r="T61" s="9"/>
    </row>
    <row r="62" spans="1:20" ht="15.75" customHeight="1">
      <c r="A62" s="8"/>
      <c r="B62" s="8"/>
      <c r="C62" s="8"/>
      <c r="D62" s="8"/>
      <c r="E62" s="8"/>
      <c r="F62" s="8"/>
      <c r="G62" s="8"/>
      <c r="H62" s="8"/>
      <c r="I62" s="8"/>
      <c r="J62" s="75"/>
      <c r="K62" s="8"/>
      <c r="L62" s="8"/>
      <c r="M62" s="8"/>
      <c r="N62" s="8"/>
      <c r="O62" s="9"/>
      <c r="P62" s="9"/>
      <c r="Q62" s="9"/>
      <c r="R62" s="9"/>
      <c r="S62" s="9"/>
      <c r="T62" s="9"/>
    </row>
    <row r="63" spans="1:20" ht="15.75" customHeight="1">
      <c r="A63" s="8"/>
      <c r="B63" s="8"/>
      <c r="C63" s="8"/>
      <c r="D63" s="8"/>
      <c r="E63" s="8"/>
      <c r="F63" s="8"/>
      <c r="G63" s="8"/>
      <c r="H63" s="8"/>
      <c r="I63" s="8"/>
      <c r="J63" s="75"/>
      <c r="K63" s="8"/>
      <c r="L63" s="8"/>
      <c r="M63" s="8"/>
      <c r="N63" s="8"/>
      <c r="O63" s="9"/>
      <c r="P63" s="9"/>
      <c r="Q63" s="9"/>
      <c r="R63" s="9"/>
      <c r="S63" s="9"/>
      <c r="T63" s="9"/>
    </row>
    <row r="64" spans="1:20" ht="15.75" customHeight="1">
      <c r="A64" s="8"/>
      <c r="B64" s="8"/>
      <c r="C64" s="8"/>
      <c r="D64" s="8"/>
      <c r="E64" s="8"/>
      <c r="F64" s="8"/>
      <c r="G64" s="8"/>
      <c r="H64" s="8"/>
      <c r="I64" s="8"/>
      <c r="J64" s="75"/>
      <c r="K64" s="8"/>
      <c r="L64" s="8"/>
      <c r="M64" s="8"/>
      <c r="N64" s="8"/>
      <c r="O64" s="9"/>
      <c r="P64" s="9"/>
      <c r="Q64" s="9"/>
      <c r="R64" s="9"/>
      <c r="S64" s="9"/>
      <c r="T64" s="9"/>
    </row>
    <row r="65" spans="1:20" ht="15.75" customHeight="1">
      <c r="A65" s="8"/>
      <c r="B65" s="8"/>
      <c r="C65" s="8"/>
      <c r="D65" s="8"/>
      <c r="E65" s="8"/>
      <c r="F65" s="8"/>
      <c r="G65" s="8"/>
      <c r="H65" s="8"/>
      <c r="I65" s="8"/>
      <c r="J65" s="75"/>
      <c r="K65" s="8"/>
      <c r="L65" s="8"/>
      <c r="M65" s="8"/>
      <c r="N65" s="8"/>
      <c r="O65" s="9"/>
      <c r="P65" s="9"/>
      <c r="Q65" s="9"/>
      <c r="R65" s="9"/>
      <c r="S65" s="9"/>
      <c r="T65" s="9"/>
    </row>
    <row r="66" spans="1:20" ht="15.75" customHeight="1">
      <c r="A66" s="8"/>
      <c r="B66" s="8"/>
      <c r="C66" s="8"/>
      <c r="D66" s="8"/>
      <c r="E66" s="8"/>
      <c r="F66" s="8"/>
      <c r="G66" s="8"/>
      <c r="H66" s="8"/>
      <c r="I66" s="8"/>
      <c r="J66" s="75"/>
      <c r="K66" s="8"/>
      <c r="L66" s="8"/>
      <c r="M66" s="8"/>
      <c r="N66" s="8"/>
      <c r="O66" s="9"/>
      <c r="P66" s="9"/>
      <c r="Q66" s="9"/>
      <c r="R66" s="9"/>
      <c r="S66" s="9"/>
      <c r="T66" s="9"/>
    </row>
    <row r="67" spans="1:20" ht="15.75" customHeight="1">
      <c r="A67" s="8"/>
      <c r="B67" s="8"/>
      <c r="C67" s="8"/>
      <c r="D67" s="8"/>
      <c r="E67" s="8"/>
      <c r="F67" s="8"/>
      <c r="G67" s="8"/>
      <c r="H67" s="8"/>
      <c r="I67" s="8"/>
      <c r="J67" s="75"/>
      <c r="K67" s="8"/>
      <c r="L67" s="8"/>
      <c r="M67" s="8"/>
      <c r="N67" s="8"/>
      <c r="O67" s="9"/>
      <c r="P67" s="9"/>
      <c r="Q67" s="9"/>
      <c r="R67" s="9"/>
      <c r="S67" s="9"/>
      <c r="T67" s="9"/>
    </row>
    <row r="68" spans="1:20" ht="15.75" customHeight="1">
      <c r="A68" s="8"/>
      <c r="B68" s="8"/>
      <c r="C68" s="8"/>
      <c r="D68" s="8"/>
      <c r="E68" s="8"/>
      <c r="F68" s="8"/>
      <c r="G68" s="8"/>
      <c r="H68" s="8"/>
      <c r="I68" s="8"/>
      <c r="J68" s="75"/>
      <c r="K68" s="8"/>
      <c r="L68" s="8"/>
      <c r="M68" s="8"/>
      <c r="N68" s="8"/>
      <c r="O68" s="9"/>
      <c r="P68" s="9"/>
      <c r="Q68" s="9"/>
      <c r="R68" s="9"/>
      <c r="S68" s="9"/>
      <c r="T68" s="9"/>
    </row>
    <row r="69" spans="1:20" ht="15.75" customHeight="1">
      <c r="A69" s="8"/>
      <c r="B69" s="8"/>
      <c r="C69" s="8"/>
      <c r="D69" s="8"/>
      <c r="E69" s="8"/>
      <c r="F69" s="8"/>
      <c r="G69" s="8"/>
      <c r="H69" s="8"/>
      <c r="I69" s="8"/>
      <c r="J69" s="75"/>
      <c r="K69" s="8"/>
      <c r="L69" s="8"/>
      <c r="M69" s="8"/>
      <c r="N69" s="8"/>
      <c r="O69" s="9"/>
      <c r="P69" s="9"/>
      <c r="Q69" s="9"/>
      <c r="R69" s="9"/>
      <c r="S69" s="9"/>
      <c r="T69" s="9"/>
    </row>
    <row r="70" spans="1:20" ht="15.75" customHeight="1">
      <c r="A70" s="8"/>
      <c r="B70" s="8"/>
      <c r="C70" s="8"/>
      <c r="D70" s="8"/>
      <c r="E70" s="8"/>
      <c r="F70" s="8"/>
      <c r="G70" s="8"/>
      <c r="H70" s="8"/>
      <c r="I70" s="8"/>
      <c r="J70" s="75"/>
      <c r="K70" s="8"/>
      <c r="L70" s="8"/>
      <c r="M70" s="8"/>
      <c r="N70" s="8"/>
      <c r="O70" s="9"/>
      <c r="P70" s="9"/>
      <c r="Q70" s="9"/>
      <c r="R70" s="9"/>
      <c r="S70" s="9"/>
      <c r="T70" s="9"/>
    </row>
    <row r="71" spans="1:20" ht="15.75" customHeight="1">
      <c r="A71" s="8"/>
      <c r="B71" s="8"/>
      <c r="C71" s="8"/>
      <c r="D71" s="8"/>
      <c r="E71" s="8"/>
      <c r="F71" s="8"/>
      <c r="G71" s="8"/>
      <c r="H71" s="8"/>
      <c r="I71" s="8"/>
      <c r="J71" s="75"/>
      <c r="K71" s="8"/>
      <c r="L71" s="8"/>
      <c r="M71" s="8"/>
      <c r="N71" s="8"/>
      <c r="O71" s="9"/>
      <c r="P71" s="9"/>
      <c r="Q71" s="9"/>
      <c r="R71" s="9"/>
      <c r="S71" s="9"/>
      <c r="T71" s="9"/>
    </row>
    <row r="72" spans="1:20" ht="15.75" customHeight="1">
      <c r="A72" s="8"/>
      <c r="B72" s="8"/>
      <c r="C72" s="8"/>
      <c r="D72" s="8"/>
      <c r="E72" s="8"/>
      <c r="F72" s="8"/>
      <c r="G72" s="8"/>
      <c r="H72" s="8"/>
      <c r="I72" s="8"/>
      <c r="J72" s="75"/>
      <c r="K72" s="8"/>
      <c r="L72" s="8"/>
      <c r="M72" s="8"/>
      <c r="N72" s="8"/>
      <c r="O72" s="9"/>
      <c r="P72" s="9"/>
      <c r="Q72" s="9"/>
      <c r="R72" s="9"/>
      <c r="S72" s="9"/>
      <c r="T72" s="9"/>
    </row>
    <row r="73" spans="1:20" ht="15.75" customHeight="1">
      <c r="A73" s="8"/>
      <c r="B73" s="8"/>
      <c r="C73" s="8"/>
      <c r="D73" s="8"/>
      <c r="E73" s="8"/>
      <c r="F73" s="8"/>
      <c r="G73" s="8"/>
      <c r="H73" s="8"/>
      <c r="I73" s="8"/>
      <c r="J73" s="75"/>
      <c r="K73" s="8"/>
      <c r="L73" s="8"/>
      <c r="M73" s="8"/>
      <c r="N73" s="8"/>
      <c r="O73" s="9"/>
      <c r="P73" s="9"/>
      <c r="Q73" s="9"/>
      <c r="R73" s="9"/>
      <c r="S73" s="9"/>
      <c r="T73" s="9"/>
    </row>
    <row r="74" spans="1:20" ht="15.75" customHeight="1">
      <c r="A74" s="8"/>
      <c r="B74" s="8"/>
      <c r="C74" s="8"/>
      <c r="D74" s="8"/>
      <c r="E74" s="8"/>
      <c r="F74" s="8"/>
      <c r="G74" s="8"/>
      <c r="H74" s="8"/>
      <c r="I74" s="8"/>
      <c r="J74" s="75"/>
      <c r="K74" s="8"/>
      <c r="L74" s="8"/>
      <c r="M74" s="8"/>
      <c r="N74" s="8"/>
      <c r="O74" s="9"/>
      <c r="P74" s="9"/>
      <c r="Q74" s="9"/>
      <c r="R74" s="9"/>
      <c r="S74" s="9"/>
      <c r="T74" s="9"/>
    </row>
    <row r="75" spans="1:20" ht="15.75" customHeight="1">
      <c r="A75" s="8"/>
      <c r="B75" s="8"/>
      <c r="C75" s="8"/>
      <c r="D75" s="8"/>
      <c r="E75" s="8"/>
      <c r="F75" s="8"/>
      <c r="G75" s="8"/>
      <c r="H75" s="8"/>
      <c r="I75" s="8"/>
      <c r="J75" s="75"/>
      <c r="K75" s="8"/>
      <c r="L75" s="8"/>
      <c r="M75" s="8"/>
      <c r="N75" s="8"/>
      <c r="O75" s="9"/>
      <c r="P75" s="9"/>
      <c r="Q75" s="9"/>
      <c r="R75" s="9"/>
      <c r="S75" s="9"/>
      <c r="T75" s="9"/>
    </row>
    <row r="76" spans="1:20" ht="15.75" customHeight="1">
      <c r="A76" s="8"/>
      <c r="B76" s="8"/>
      <c r="C76" s="8"/>
      <c r="D76" s="8"/>
      <c r="E76" s="8"/>
      <c r="F76" s="8"/>
      <c r="G76" s="8"/>
      <c r="H76" s="8"/>
      <c r="I76" s="8"/>
      <c r="J76" s="75"/>
      <c r="K76" s="8"/>
      <c r="L76" s="8"/>
      <c r="M76" s="8"/>
      <c r="N76" s="8"/>
      <c r="O76" s="9"/>
      <c r="P76" s="9"/>
      <c r="Q76" s="9"/>
      <c r="R76" s="9"/>
      <c r="S76" s="9"/>
      <c r="T76" s="9"/>
    </row>
    <row r="77" spans="1:20" ht="15.75" customHeight="1">
      <c r="A77" s="8"/>
      <c r="B77" s="8"/>
      <c r="C77" s="8"/>
      <c r="D77" s="8"/>
      <c r="E77" s="8"/>
      <c r="F77" s="8"/>
      <c r="G77" s="8"/>
      <c r="H77" s="8"/>
      <c r="I77" s="8"/>
      <c r="J77" s="75"/>
      <c r="K77" s="8"/>
      <c r="L77" s="8"/>
      <c r="M77" s="8"/>
      <c r="N77" s="8"/>
      <c r="O77" s="9"/>
      <c r="P77" s="9"/>
      <c r="Q77" s="9"/>
      <c r="R77" s="9"/>
      <c r="S77" s="9"/>
      <c r="T77" s="9"/>
    </row>
    <row r="78" spans="1:20" ht="15.75" customHeight="1">
      <c r="A78" s="8"/>
      <c r="B78" s="8"/>
      <c r="C78" s="8"/>
      <c r="D78" s="8"/>
      <c r="E78" s="8"/>
      <c r="F78" s="8"/>
      <c r="G78" s="8"/>
      <c r="H78" s="8"/>
      <c r="I78" s="8"/>
      <c r="J78" s="75"/>
      <c r="K78" s="8"/>
      <c r="L78" s="8"/>
      <c r="M78" s="8"/>
      <c r="N78" s="8"/>
      <c r="O78" s="9"/>
      <c r="P78" s="9"/>
      <c r="Q78" s="9"/>
      <c r="R78" s="9"/>
      <c r="S78" s="9"/>
      <c r="T78" s="9"/>
    </row>
    <row r="79" spans="1:20" ht="15.75" customHeight="1">
      <c r="A79" s="8"/>
      <c r="B79" s="8"/>
      <c r="C79" s="8"/>
      <c r="D79" s="8"/>
      <c r="E79" s="8"/>
      <c r="F79" s="8"/>
      <c r="G79" s="8"/>
      <c r="H79" s="8"/>
      <c r="I79" s="8"/>
      <c r="J79" s="75"/>
      <c r="K79" s="8"/>
      <c r="L79" s="8"/>
      <c r="M79" s="8"/>
      <c r="N79" s="8"/>
      <c r="O79" s="9"/>
      <c r="P79" s="9"/>
      <c r="Q79" s="9"/>
      <c r="R79" s="9"/>
      <c r="S79" s="9"/>
      <c r="T79" s="9"/>
    </row>
    <row r="80" spans="1:20" ht="15.75" customHeight="1">
      <c r="A80" s="8"/>
      <c r="B80" s="8"/>
      <c r="C80" s="8"/>
      <c r="D80" s="8"/>
      <c r="E80" s="8"/>
      <c r="F80" s="8"/>
      <c r="G80" s="8"/>
      <c r="H80" s="8"/>
      <c r="I80" s="8"/>
      <c r="J80" s="75"/>
      <c r="K80" s="8"/>
      <c r="L80" s="8"/>
      <c r="M80" s="8"/>
      <c r="N80" s="8"/>
      <c r="O80" s="9"/>
      <c r="P80" s="9"/>
      <c r="Q80" s="9"/>
      <c r="R80" s="9"/>
      <c r="S80" s="9"/>
      <c r="T80" s="9"/>
    </row>
    <row r="81" spans="1:20" ht="15.75" customHeight="1">
      <c r="A81" s="8"/>
      <c r="B81" s="8"/>
      <c r="C81" s="8"/>
      <c r="D81" s="8"/>
      <c r="E81" s="8"/>
      <c r="F81" s="8"/>
      <c r="G81" s="8"/>
      <c r="H81" s="8"/>
      <c r="I81" s="8"/>
      <c r="J81" s="75"/>
      <c r="K81" s="8"/>
      <c r="L81" s="8"/>
      <c r="M81" s="8"/>
      <c r="N81" s="8"/>
      <c r="O81" s="9"/>
      <c r="P81" s="9"/>
      <c r="Q81" s="9"/>
      <c r="R81" s="9"/>
      <c r="S81" s="9"/>
      <c r="T81" s="9"/>
    </row>
    <row r="82" spans="1:20" ht="15.75" customHeight="1">
      <c r="A82" s="8"/>
      <c r="B82" s="8"/>
      <c r="C82" s="8"/>
      <c r="D82" s="8"/>
      <c r="E82" s="8"/>
      <c r="F82" s="8"/>
      <c r="G82" s="8"/>
      <c r="H82" s="8"/>
      <c r="I82" s="8"/>
      <c r="J82" s="75"/>
      <c r="K82" s="8"/>
      <c r="L82" s="8"/>
      <c r="M82" s="8"/>
      <c r="N82" s="8"/>
      <c r="O82" s="9"/>
      <c r="P82" s="9"/>
      <c r="Q82" s="9"/>
      <c r="R82" s="9"/>
      <c r="S82" s="9"/>
      <c r="T82" s="9"/>
    </row>
    <row r="83" spans="1:20" ht="15.75" customHeight="1">
      <c r="A83" s="8"/>
      <c r="B83" s="8"/>
      <c r="C83" s="8"/>
      <c r="D83" s="8"/>
      <c r="E83" s="8"/>
      <c r="F83" s="8"/>
      <c r="G83" s="8"/>
      <c r="H83" s="8"/>
      <c r="I83" s="8"/>
      <c r="J83" s="75"/>
      <c r="K83" s="8"/>
      <c r="L83" s="8"/>
      <c r="M83" s="8"/>
      <c r="N83" s="8"/>
      <c r="O83" s="9"/>
      <c r="P83" s="9"/>
      <c r="Q83" s="9"/>
      <c r="R83" s="9"/>
      <c r="S83" s="9"/>
      <c r="T83" s="9"/>
    </row>
    <row r="84" spans="1:20" ht="15.75" customHeight="1">
      <c r="A84" s="8"/>
      <c r="B84" s="8"/>
      <c r="C84" s="8"/>
      <c r="D84" s="8"/>
      <c r="E84" s="8"/>
      <c r="F84" s="8"/>
      <c r="G84" s="8"/>
      <c r="H84" s="8"/>
      <c r="I84" s="8"/>
      <c r="J84" s="75"/>
      <c r="K84" s="8"/>
      <c r="L84" s="8"/>
      <c r="M84" s="8"/>
      <c r="N84" s="8"/>
      <c r="O84" s="9"/>
      <c r="P84" s="9"/>
      <c r="Q84" s="9"/>
      <c r="R84" s="9"/>
      <c r="S84" s="9"/>
      <c r="T84" s="9"/>
    </row>
    <row r="85" spans="1:20" ht="15.75" customHeight="1">
      <c r="A85" s="8"/>
      <c r="B85" s="8"/>
      <c r="C85" s="8"/>
      <c r="D85" s="8"/>
      <c r="E85" s="8"/>
      <c r="F85" s="8"/>
      <c r="G85" s="8"/>
      <c r="H85" s="8"/>
      <c r="I85" s="8"/>
      <c r="J85" s="75"/>
      <c r="K85" s="8"/>
      <c r="L85" s="8"/>
      <c r="M85" s="8"/>
      <c r="N85" s="8"/>
      <c r="O85" s="9"/>
      <c r="P85" s="9"/>
      <c r="Q85" s="9"/>
      <c r="R85" s="9"/>
      <c r="S85" s="9"/>
      <c r="T85" s="9"/>
    </row>
    <row r="86" spans="1:20" ht="15.75" customHeight="1">
      <c r="A86" s="8"/>
      <c r="B86" s="8"/>
      <c r="C86" s="8"/>
      <c r="D86" s="8"/>
      <c r="E86" s="8"/>
      <c r="F86" s="8"/>
      <c r="G86" s="8"/>
      <c r="H86" s="8"/>
      <c r="I86" s="8"/>
      <c r="J86" s="75"/>
      <c r="K86" s="8"/>
      <c r="L86" s="8"/>
      <c r="M86" s="8"/>
      <c r="N86" s="8"/>
      <c r="O86" s="9"/>
      <c r="P86" s="9"/>
      <c r="Q86" s="9"/>
      <c r="R86" s="9"/>
      <c r="S86" s="9"/>
      <c r="T86" s="9"/>
    </row>
    <row r="87" spans="1:20" ht="15.75" customHeight="1">
      <c r="A87" s="8"/>
      <c r="B87" s="8"/>
      <c r="C87" s="8"/>
      <c r="D87" s="8"/>
      <c r="E87" s="8"/>
      <c r="F87" s="8"/>
      <c r="G87" s="8"/>
      <c r="H87" s="8"/>
      <c r="I87" s="8"/>
      <c r="J87" s="75"/>
      <c r="K87" s="8"/>
      <c r="L87" s="8"/>
      <c r="M87" s="8"/>
      <c r="N87" s="8"/>
      <c r="O87" s="9"/>
      <c r="P87" s="9"/>
      <c r="Q87" s="9"/>
      <c r="R87" s="9"/>
      <c r="S87" s="9"/>
      <c r="T87" s="9"/>
    </row>
    <row r="88" spans="1:20" ht="15.75" customHeight="1">
      <c r="A88" s="8"/>
      <c r="B88" s="8"/>
      <c r="C88" s="8"/>
      <c r="D88" s="8"/>
      <c r="E88" s="8"/>
      <c r="F88" s="8"/>
      <c r="G88" s="8"/>
      <c r="H88" s="8"/>
      <c r="I88" s="8"/>
      <c r="J88" s="75"/>
      <c r="K88" s="8"/>
      <c r="L88" s="8"/>
      <c r="M88" s="8"/>
      <c r="N88" s="8"/>
      <c r="O88" s="9"/>
      <c r="P88" s="9"/>
      <c r="Q88" s="9"/>
      <c r="R88" s="9"/>
      <c r="S88" s="9"/>
      <c r="T88" s="9"/>
    </row>
    <row r="89" spans="1:20" ht="15.75" customHeight="1">
      <c r="A89" s="8"/>
      <c r="B89" s="8"/>
      <c r="C89" s="8"/>
      <c r="D89" s="8"/>
      <c r="E89" s="8"/>
      <c r="F89" s="8"/>
      <c r="G89" s="8"/>
      <c r="H89" s="8"/>
      <c r="I89" s="8"/>
      <c r="J89" s="75"/>
      <c r="K89" s="8"/>
      <c r="L89" s="8"/>
      <c r="M89" s="8"/>
      <c r="N89" s="8"/>
      <c r="O89" s="9"/>
      <c r="P89" s="9"/>
      <c r="Q89" s="9"/>
      <c r="R89" s="9"/>
      <c r="S89" s="9"/>
      <c r="T89" s="9"/>
    </row>
    <row r="90" spans="1:20" ht="15.75" customHeight="1">
      <c r="A90" s="8"/>
      <c r="B90" s="8"/>
      <c r="C90" s="8"/>
      <c r="D90" s="8"/>
      <c r="E90" s="8"/>
      <c r="F90" s="8"/>
      <c r="G90" s="8"/>
      <c r="H90" s="8"/>
      <c r="I90" s="8"/>
      <c r="J90" s="75"/>
      <c r="K90" s="8"/>
      <c r="L90" s="8"/>
      <c r="M90" s="8"/>
      <c r="N90" s="8"/>
      <c r="O90" s="9"/>
      <c r="P90" s="9"/>
      <c r="Q90" s="9"/>
      <c r="R90" s="9"/>
      <c r="S90" s="9"/>
      <c r="T90" s="9"/>
    </row>
    <row r="91" spans="1:20" ht="15.75" customHeight="1">
      <c r="A91" s="8"/>
      <c r="B91" s="8"/>
      <c r="C91" s="8"/>
      <c r="D91" s="8"/>
      <c r="E91" s="8"/>
      <c r="F91" s="8"/>
      <c r="G91" s="8"/>
      <c r="H91" s="8"/>
      <c r="I91" s="8"/>
      <c r="J91" s="75"/>
      <c r="K91" s="8"/>
      <c r="L91" s="8"/>
      <c r="M91" s="8"/>
      <c r="N91" s="8"/>
      <c r="O91" s="9"/>
      <c r="P91" s="9"/>
      <c r="Q91" s="9"/>
      <c r="R91" s="9"/>
      <c r="S91" s="9"/>
      <c r="T91" s="9"/>
    </row>
    <row r="92" spans="1:20" ht="15.75" customHeight="1">
      <c r="A92" s="8"/>
      <c r="B92" s="8"/>
      <c r="C92" s="8"/>
      <c r="D92" s="8"/>
      <c r="E92" s="8"/>
      <c r="F92" s="8"/>
      <c r="G92" s="8"/>
      <c r="H92" s="8"/>
      <c r="I92" s="8"/>
      <c r="J92" s="75"/>
      <c r="K92" s="8"/>
      <c r="L92" s="8"/>
      <c r="M92" s="8"/>
      <c r="N92" s="8"/>
      <c r="O92" s="9"/>
      <c r="P92" s="9"/>
      <c r="Q92" s="9"/>
      <c r="R92" s="9"/>
      <c r="S92" s="9"/>
      <c r="T92" s="9"/>
    </row>
    <row r="93" spans="1:20" ht="15.75" customHeight="1">
      <c r="A93" s="8"/>
      <c r="B93" s="8"/>
      <c r="C93" s="8"/>
      <c r="D93" s="8"/>
      <c r="E93" s="8"/>
      <c r="F93" s="8"/>
      <c r="G93" s="8"/>
      <c r="H93" s="8"/>
      <c r="I93" s="8"/>
      <c r="J93" s="75"/>
      <c r="K93" s="8"/>
      <c r="L93" s="8"/>
      <c r="M93" s="8"/>
      <c r="N93" s="8"/>
      <c r="O93" s="9"/>
      <c r="P93" s="9"/>
      <c r="Q93" s="9"/>
      <c r="R93" s="9"/>
      <c r="S93" s="9"/>
      <c r="T93" s="9"/>
    </row>
    <row r="94" spans="1:20" ht="15.75" customHeight="1">
      <c r="A94" s="8"/>
      <c r="B94" s="8"/>
      <c r="C94" s="8"/>
      <c r="D94" s="8"/>
      <c r="E94" s="8"/>
      <c r="F94" s="8"/>
      <c r="G94" s="8"/>
      <c r="H94" s="8"/>
      <c r="I94" s="8"/>
      <c r="J94" s="75"/>
      <c r="K94" s="8"/>
      <c r="L94" s="8"/>
      <c r="M94" s="8"/>
      <c r="N94" s="8"/>
      <c r="O94" s="9"/>
      <c r="P94" s="9"/>
      <c r="Q94" s="9"/>
      <c r="R94" s="9"/>
      <c r="S94" s="9"/>
      <c r="T94" s="9"/>
    </row>
    <row r="95" spans="1:20" ht="15.75" customHeight="1">
      <c r="A95" s="8"/>
      <c r="B95" s="8"/>
      <c r="C95" s="8"/>
      <c r="D95" s="8"/>
      <c r="E95" s="8"/>
      <c r="F95" s="8"/>
      <c r="G95" s="8"/>
      <c r="H95" s="8"/>
      <c r="I95" s="8"/>
      <c r="J95" s="75"/>
      <c r="K95" s="8"/>
      <c r="L95" s="8"/>
      <c r="M95" s="8"/>
      <c r="N95" s="8"/>
      <c r="O95" s="9"/>
      <c r="P95" s="9"/>
      <c r="Q95" s="9"/>
      <c r="R95" s="9"/>
      <c r="S95" s="9"/>
      <c r="T95" s="9"/>
    </row>
    <row r="96" spans="1:20" ht="15.75" customHeight="1">
      <c r="A96" s="8"/>
      <c r="B96" s="8"/>
      <c r="C96" s="8"/>
      <c r="D96" s="8"/>
      <c r="E96" s="8"/>
      <c r="F96" s="8"/>
      <c r="G96" s="8"/>
      <c r="H96" s="8"/>
      <c r="I96" s="8"/>
      <c r="J96" s="75"/>
      <c r="K96" s="8"/>
      <c r="L96" s="8"/>
      <c r="M96" s="8"/>
      <c r="N96" s="8"/>
      <c r="O96" s="9"/>
      <c r="P96" s="9"/>
      <c r="Q96" s="9"/>
      <c r="R96" s="9"/>
      <c r="S96" s="9"/>
      <c r="T96" s="9"/>
    </row>
    <row r="97" spans="1:20" ht="15.75" customHeight="1">
      <c r="A97" s="8"/>
      <c r="B97" s="8"/>
      <c r="C97" s="8"/>
      <c r="D97" s="8"/>
      <c r="E97" s="8"/>
      <c r="F97" s="8"/>
      <c r="G97" s="8"/>
      <c r="H97" s="8"/>
      <c r="I97" s="8"/>
      <c r="J97" s="75"/>
      <c r="K97" s="8"/>
      <c r="L97" s="8"/>
      <c r="M97" s="8"/>
      <c r="N97" s="8"/>
      <c r="O97" s="9"/>
      <c r="P97" s="9"/>
      <c r="Q97" s="9"/>
      <c r="R97" s="9"/>
      <c r="S97" s="9"/>
      <c r="T97" s="9"/>
    </row>
    <row r="98" spans="1:20" ht="15.75" customHeight="1">
      <c r="A98" s="8"/>
      <c r="B98" s="8"/>
      <c r="C98" s="8"/>
      <c r="D98" s="8"/>
      <c r="E98" s="8"/>
      <c r="F98" s="8"/>
      <c r="G98" s="8"/>
      <c r="H98" s="8"/>
      <c r="I98" s="8"/>
      <c r="J98" s="75"/>
      <c r="K98" s="8"/>
      <c r="L98" s="8"/>
      <c r="M98" s="8"/>
      <c r="N98" s="8"/>
      <c r="O98" s="9"/>
      <c r="P98" s="9"/>
      <c r="Q98" s="9"/>
      <c r="R98" s="9"/>
      <c r="S98" s="9"/>
      <c r="T98" s="9"/>
    </row>
    <row r="99" spans="1:20" ht="15.75" customHeight="1">
      <c r="A99" s="8"/>
      <c r="B99" s="8"/>
      <c r="C99" s="8"/>
      <c r="D99" s="8"/>
      <c r="E99" s="8"/>
      <c r="F99" s="8"/>
      <c r="G99" s="8"/>
      <c r="H99" s="8"/>
      <c r="I99" s="8"/>
      <c r="J99" s="75"/>
      <c r="K99" s="8"/>
      <c r="L99" s="8"/>
      <c r="M99" s="8"/>
      <c r="N99" s="8"/>
      <c r="O99" s="9"/>
      <c r="P99" s="9"/>
      <c r="Q99" s="9"/>
      <c r="R99" s="9"/>
      <c r="S99" s="9"/>
      <c r="T99" s="9"/>
    </row>
    <row r="100" spans="1:20" ht="15.75" customHeight="1">
      <c r="A100" s="8"/>
      <c r="B100" s="8"/>
      <c r="C100" s="8"/>
      <c r="D100" s="8"/>
      <c r="E100" s="8"/>
      <c r="F100" s="8"/>
      <c r="G100" s="8"/>
      <c r="H100" s="8"/>
      <c r="I100" s="8"/>
      <c r="J100" s="75"/>
      <c r="K100" s="8"/>
      <c r="L100" s="8"/>
      <c r="M100" s="8"/>
      <c r="N100" s="8"/>
      <c r="O100" s="9"/>
      <c r="P100" s="9"/>
      <c r="Q100" s="9"/>
      <c r="R100" s="9"/>
      <c r="S100" s="9"/>
      <c r="T100" s="9"/>
    </row>
    <row r="101" spans="1:20" ht="15.75" customHeight="1">
      <c r="A101" s="8"/>
      <c r="B101" s="8"/>
      <c r="C101" s="8"/>
      <c r="D101" s="8"/>
      <c r="E101" s="8"/>
      <c r="F101" s="8"/>
      <c r="G101" s="8"/>
      <c r="H101" s="8"/>
      <c r="I101" s="8"/>
      <c r="J101" s="75"/>
      <c r="K101" s="8"/>
      <c r="L101" s="8"/>
      <c r="M101" s="8"/>
      <c r="N101" s="8"/>
      <c r="O101" s="9"/>
      <c r="P101" s="9"/>
      <c r="Q101" s="9"/>
      <c r="R101" s="9"/>
      <c r="S101" s="9"/>
      <c r="T101" s="9"/>
    </row>
    <row r="102" spans="1:20" ht="15.75" customHeight="1">
      <c r="A102" s="8"/>
      <c r="B102" s="8"/>
      <c r="C102" s="8"/>
      <c r="D102" s="8"/>
      <c r="E102" s="8"/>
      <c r="F102" s="8"/>
      <c r="G102" s="8"/>
      <c r="H102" s="8"/>
      <c r="I102" s="8"/>
      <c r="J102" s="75"/>
      <c r="K102" s="8"/>
      <c r="L102" s="8"/>
      <c r="M102" s="8"/>
      <c r="N102" s="8"/>
      <c r="O102" s="9"/>
      <c r="P102" s="9"/>
      <c r="Q102" s="9"/>
      <c r="R102" s="9"/>
      <c r="S102" s="9"/>
      <c r="T102" s="9"/>
    </row>
    <row r="103" spans="1:20" ht="15.75" customHeight="1">
      <c r="A103" s="8"/>
      <c r="B103" s="8"/>
      <c r="C103" s="8"/>
      <c r="D103" s="8"/>
      <c r="E103" s="8"/>
      <c r="F103" s="8"/>
      <c r="G103" s="8"/>
      <c r="H103" s="8"/>
      <c r="I103" s="8"/>
      <c r="J103" s="75"/>
      <c r="K103" s="8"/>
      <c r="L103" s="8"/>
      <c r="M103" s="8"/>
      <c r="N103" s="8"/>
      <c r="O103" s="9"/>
      <c r="P103" s="9"/>
      <c r="Q103" s="9"/>
      <c r="R103" s="9"/>
      <c r="S103" s="9"/>
      <c r="T103" s="9"/>
    </row>
    <row r="104" spans="1:20" ht="15.75" customHeight="1">
      <c r="A104" s="8"/>
      <c r="B104" s="8"/>
      <c r="C104" s="8"/>
      <c r="D104" s="8"/>
      <c r="E104" s="8"/>
      <c r="F104" s="8"/>
      <c r="G104" s="8"/>
      <c r="H104" s="8"/>
      <c r="I104" s="8"/>
      <c r="J104" s="75"/>
      <c r="K104" s="8"/>
      <c r="L104" s="8"/>
      <c r="M104" s="8"/>
      <c r="N104" s="8"/>
      <c r="O104" s="9"/>
      <c r="P104" s="9"/>
      <c r="Q104" s="9"/>
      <c r="R104" s="9"/>
      <c r="S104" s="9"/>
      <c r="T104" s="9"/>
    </row>
    <row r="105" spans="1:20" ht="15.75" customHeight="1">
      <c r="A105" s="8"/>
      <c r="B105" s="8"/>
      <c r="C105" s="8"/>
      <c r="D105" s="8"/>
      <c r="E105" s="8"/>
      <c r="F105" s="8"/>
      <c r="G105" s="8"/>
      <c r="H105" s="8"/>
      <c r="I105" s="8"/>
      <c r="J105" s="75"/>
      <c r="K105" s="8"/>
      <c r="L105" s="8"/>
      <c r="M105" s="8"/>
      <c r="N105" s="8"/>
      <c r="O105" s="9"/>
      <c r="P105" s="9"/>
      <c r="Q105" s="9"/>
      <c r="R105" s="9"/>
      <c r="S105" s="9"/>
      <c r="T105" s="9"/>
    </row>
    <row r="106" spans="1:20" ht="15.75" customHeight="1">
      <c r="A106" s="8"/>
      <c r="B106" s="8"/>
      <c r="C106" s="8"/>
      <c r="D106" s="8"/>
      <c r="E106" s="8"/>
      <c r="F106" s="8"/>
      <c r="G106" s="8"/>
      <c r="H106" s="8"/>
      <c r="I106" s="8"/>
      <c r="J106" s="75"/>
      <c r="K106" s="8"/>
      <c r="L106" s="8"/>
      <c r="M106" s="8"/>
      <c r="N106" s="8"/>
      <c r="O106" s="9"/>
      <c r="P106" s="9"/>
      <c r="Q106" s="9"/>
      <c r="R106" s="9"/>
      <c r="S106" s="9"/>
      <c r="T106" s="9"/>
    </row>
    <row r="107" spans="1:20" ht="15.75" customHeight="1">
      <c r="A107" s="8"/>
      <c r="B107" s="8"/>
      <c r="C107" s="8"/>
      <c r="D107" s="8"/>
      <c r="E107" s="8"/>
      <c r="F107" s="8"/>
      <c r="G107" s="8"/>
      <c r="H107" s="8"/>
      <c r="I107" s="8"/>
      <c r="J107" s="75"/>
      <c r="K107" s="8"/>
      <c r="L107" s="8"/>
      <c r="M107" s="8"/>
      <c r="N107" s="8"/>
      <c r="O107" s="9"/>
      <c r="P107" s="9"/>
      <c r="Q107" s="9"/>
      <c r="R107" s="9"/>
      <c r="S107" s="9"/>
      <c r="T107" s="9"/>
    </row>
    <row r="108" spans="1:20" ht="15.75" customHeight="1">
      <c r="A108" s="8"/>
      <c r="B108" s="8"/>
      <c r="C108" s="8"/>
      <c r="D108" s="8"/>
      <c r="E108" s="8"/>
      <c r="F108" s="8"/>
      <c r="G108" s="8"/>
      <c r="H108" s="8"/>
      <c r="I108" s="8"/>
      <c r="J108" s="75"/>
      <c r="K108" s="8"/>
      <c r="L108" s="8"/>
      <c r="M108" s="8"/>
      <c r="N108" s="8"/>
      <c r="O108" s="9"/>
      <c r="P108" s="9"/>
      <c r="Q108" s="9"/>
      <c r="R108" s="9"/>
      <c r="S108" s="9"/>
      <c r="T108" s="9"/>
    </row>
    <row r="109" spans="1:20" ht="15.75" customHeight="1">
      <c r="A109" s="8"/>
      <c r="B109" s="8"/>
      <c r="C109" s="8"/>
      <c r="D109" s="8"/>
      <c r="E109" s="8"/>
      <c r="F109" s="8"/>
      <c r="G109" s="8"/>
      <c r="H109" s="8"/>
      <c r="I109" s="8"/>
      <c r="J109" s="75"/>
      <c r="K109" s="8"/>
      <c r="L109" s="8"/>
      <c r="M109" s="8"/>
      <c r="N109" s="8"/>
      <c r="O109" s="9"/>
      <c r="P109" s="9"/>
      <c r="Q109" s="9"/>
      <c r="R109" s="9"/>
      <c r="S109" s="9"/>
      <c r="T109" s="9"/>
    </row>
    <row r="110" spans="1:20" ht="15.75" customHeight="1">
      <c r="A110" s="8"/>
      <c r="B110" s="8"/>
      <c r="C110" s="8"/>
      <c r="D110" s="8"/>
      <c r="E110" s="8"/>
      <c r="F110" s="8"/>
      <c r="G110" s="8"/>
      <c r="H110" s="8"/>
      <c r="I110" s="8"/>
      <c r="J110" s="75"/>
      <c r="K110" s="8"/>
      <c r="L110" s="8"/>
      <c r="M110" s="8"/>
      <c r="N110" s="8"/>
      <c r="O110" s="9"/>
      <c r="P110" s="9"/>
      <c r="Q110" s="9"/>
      <c r="R110" s="9"/>
      <c r="S110" s="9"/>
      <c r="T110" s="9"/>
    </row>
    <row r="111" spans="1:20" ht="15.75" customHeight="1">
      <c r="A111" s="8"/>
      <c r="B111" s="8"/>
      <c r="C111" s="8"/>
      <c r="D111" s="8"/>
      <c r="E111" s="8"/>
      <c r="F111" s="8"/>
      <c r="G111" s="8"/>
      <c r="H111" s="8"/>
      <c r="I111" s="8"/>
      <c r="J111" s="75"/>
      <c r="K111" s="8"/>
      <c r="L111" s="8"/>
      <c r="M111" s="8"/>
      <c r="N111" s="8"/>
      <c r="O111" s="9"/>
      <c r="P111" s="9"/>
      <c r="Q111" s="9"/>
      <c r="R111" s="9"/>
      <c r="S111" s="9"/>
      <c r="T111" s="9"/>
    </row>
    <row r="112" spans="1:20" ht="15.75" customHeight="1">
      <c r="A112" s="8"/>
      <c r="B112" s="8"/>
      <c r="C112" s="8"/>
      <c r="D112" s="8"/>
      <c r="E112" s="8"/>
      <c r="F112" s="8"/>
      <c r="G112" s="8"/>
      <c r="H112" s="8"/>
      <c r="I112" s="8"/>
      <c r="J112" s="75"/>
      <c r="K112" s="8"/>
      <c r="L112" s="8"/>
      <c r="M112" s="8"/>
      <c r="N112" s="8"/>
      <c r="O112" s="9"/>
      <c r="P112" s="9"/>
      <c r="Q112" s="9"/>
      <c r="R112" s="9"/>
      <c r="S112" s="9"/>
      <c r="T112" s="9"/>
    </row>
    <row r="113" spans="1:20" ht="15.75" customHeight="1">
      <c r="A113" s="8"/>
      <c r="B113" s="8"/>
      <c r="C113" s="8"/>
      <c r="D113" s="8"/>
      <c r="E113" s="8"/>
      <c r="F113" s="8"/>
      <c r="G113" s="8"/>
      <c r="H113" s="8"/>
      <c r="I113" s="8"/>
      <c r="J113" s="75"/>
      <c r="K113" s="8"/>
      <c r="L113" s="8"/>
      <c r="M113" s="8"/>
      <c r="N113" s="8"/>
      <c r="O113" s="9"/>
      <c r="P113" s="9"/>
      <c r="Q113" s="9"/>
      <c r="R113" s="9"/>
      <c r="S113" s="9"/>
      <c r="T113" s="9"/>
    </row>
    <row r="114" spans="1:20" ht="15.75" customHeight="1">
      <c r="A114" s="8"/>
      <c r="B114" s="8"/>
      <c r="C114" s="8"/>
      <c r="D114" s="8"/>
      <c r="E114" s="8"/>
      <c r="F114" s="8"/>
      <c r="G114" s="8"/>
      <c r="H114" s="8"/>
      <c r="I114" s="8"/>
      <c r="J114" s="75"/>
      <c r="K114" s="8"/>
      <c r="L114" s="8"/>
      <c r="M114" s="8"/>
      <c r="N114" s="8"/>
      <c r="O114" s="9"/>
      <c r="P114" s="9"/>
      <c r="Q114" s="9"/>
      <c r="R114" s="9"/>
      <c r="S114" s="9"/>
      <c r="T114" s="9"/>
    </row>
    <row r="115" spans="1:20" ht="15.75" customHeight="1">
      <c r="A115" s="8"/>
      <c r="B115" s="8"/>
      <c r="C115" s="8"/>
      <c r="D115" s="8"/>
      <c r="E115" s="8"/>
      <c r="F115" s="8"/>
      <c r="G115" s="8"/>
      <c r="H115" s="8"/>
      <c r="I115" s="8"/>
      <c r="J115" s="75"/>
      <c r="K115" s="8"/>
      <c r="L115" s="8"/>
      <c r="M115" s="8"/>
      <c r="N115" s="8"/>
      <c r="O115" s="9"/>
      <c r="P115" s="9"/>
      <c r="Q115" s="9"/>
      <c r="R115" s="9"/>
      <c r="S115" s="9"/>
      <c r="T115" s="9"/>
    </row>
    <row r="116" spans="1:20" ht="15.75" customHeight="1">
      <c r="A116" s="8"/>
      <c r="B116" s="8"/>
      <c r="C116" s="8"/>
      <c r="D116" s="8"/>
      <c r="E116" s="8"/>
      <c r="F116" s="8"/>
      <c r="G116" s="8"/>
      <c r="H116" s="8"/>
      <c r="I116" s="8"/>
      <c r="J116" s="75"/>
      <c r="K116" s="8"/>
      <c r="L116" s="8"/>
      <c r="M116" s="8"/>
      <c r="N116" s="8"/>
      <c r="O116" s="9"/>
      <c r="P116" s="9"/>
      <c r="Q116" s="9"/>
      <c r="R116" s="9"/>
      <c r="S116" s="9"/>
      <c r="T116" s="9"/>
    </row>
    <row r="117" spans="1:20" ht="15.75" customHeight="1">
      <c r="A117" s="8"/>
      <c r="B117" s="8"/>
      <c r="C117" s="8"/>
      <c r="D117" s="8"/>
      <c r="E117" s="8"/>
      <c r="F117" s="8"/>
      <c r="G117" s="8"/>
      <c r="H117" s="8"/>
      <c r="I117" s="8"/>
      <c r="J117" s="75"/>
      <c r="K117" s="8"/>
      <c r="L117" s="8"/>
      <c r="M117" s="8"/>
      <c r="N117" s="8"/>
      <c r="O117" s="9"/>
      <c r="P117" s="9"/>
      <c r="Q117" s="9"/>
      <c r="R117" s="9"/>
      <c r="S117" s="9"/>
      <c r="T117" s="9"/>
    </row>
    <row r="118" spans="1:20" ht="15.75" customHeight="1">
      <c r="A118" s="8"/>
      <c r="B118" s="8"/>
      <c r="C118" s="8"/>
      <c r="D118" s="8"/>
      <c r="E118" s="8"/>
      <c r="F118" s="8"/>
      <c r="G118" s="8"/>
      <c r="H118" s="8"/>
      <c r="I118" s="8"/>
      <c r="J118" s="75"/>
      <c r="K118" s="8"/>
      <c r="L118" s="8"/>
      <c r="M118" s="8"/>
      <c r="N118" s="8"/>
      <c r="O118" s="9"/>
      <c r="P118" s="9"/>
      <c r="Q118" s="9"/>
      <c r="R118" s="9"/>
      <c r="S118" s="9"/>
      <c r="T118" s="9"/>
    </row>
    <row r="119" spans="1:20" ht="15.75" customHeight="1">
      <c r="A119" s="8"/>
      <c r="B119" s="8"/>
      <c r="C119" s="8"/>
      <c r="D119" s="8"/>
      <c r="E119" s="8"/>
      <c r="F119" s="8"/>
      <c r="G119" s="8"/>
      <c r="H119" s="8"/>
      <c r="I119" s="8"/>
      <c r="J119" s="75"/>
      <c r="K119" s="8"/>
      <c r="L119" s="8"/>
      <c r="M119" s="8"/>
      <c r="N119" s="8"/>
      <c r="O119" s="9"/>
      <c r="P119" s="9"/>
      <c r="Q119" s="9"/>
      <c r="R119" s="9"/>
      <c r="S119" s="9"/>
      <c r="T119" s="9"/>
    </row>
    <row r="120" spans="1:20" ht="15.75" customHeight="1">
      <c r="A120" s="8"/>
      <c r="B120" s="8"/>
      <c r="C120" s="8"/>
      <c r="D120" s="8"/>
      <c r="E120" s="8"/>
      <c r="F120" s="8"/>
      <c r="G120" s="8"/>
      <c r="H120" s="8"/>
      <c r="I120" s="8"/>
      <c r="J120" s="75"/>
      <c r="K120" s="8"/>
      <c r="L120" s="8"/>
      <c r="M120" s="8"/>
      <c r="N120" s="8"/>
      <c r="O120" s="9"/>
      <c r="P120" s="9"/>
      <c r="Q120" s="9"/>
      <c r="R120" s="9"/>
      <c r="S120" s="9"/>
      <c r="T120" s="9"/>
    </row>
    <row r="121" spans="1:20" ht="15.75" customHeight="1">
      <c r="A121" s="8"/>
      <c r="B121" s="8"/>
      <c r="C121" s="8"/>
      <c r="D121" s="8"/>
      <c r="E121" s="8"/>
      <c r="F121" s="8"/>
      <c r="G121" s="8"/>
      <c r="H121" s="8"/>
      <c r="I121" s="8"/>
      <c r="J121" s="75"/>
      <c r="K121" s="8"/>
      <c r="L121" s="8"/>
      <c r="M121" s="8"/>
      <c r="N121" s="8"/>
      <c r="O121" s="9"/>
      <c r="P121" s="9"/>
      <c r="Q121" s="9"/>
      <c r="R121" s="9"/>
      <c r="S121" s="9"/>
      <c r="T121" s="9"/>
    </row>
    <row r="122" spans="1:20" ht="15.75" customHeight="1">
      <c r="A122" s="8"/>
      <c r="B122" s="8"/>
      <c r="C122" s="8"/>
      <c r="D122" s="8"/>
      <c r="E122" s="8"/>
      <c r="F122" s="8"/>
      <c r="G122" s="8"/>
      <c r="H122" s="8"/>
      <c r="I122" s="8"/>
      <c r="J122" s="75"/>
      <c r="K122" s="8"/>
      <c r="L122" s="8"/>
      <c r="M122" s="8"/>
      <c r="N122" s="8"/>
      <c r="O122" s="9"/>
      <c r="P122" s="9"/>
      <c r="Q122" s="9"/>
      <c r="R122" s="9"/>
      <c r="S122" s="9"/>
      <c r="T122" s="9"/>
    </row>
    <row r="123" spans="1:20" ht="15.75" customHeight="1">
      <c r="A123" s="8"/>
      <c r="B123" s="8"/>
      <c r="C123" s="8"/>
      <c r="D123" s="8"/>
      <c r="E123" s="8"/>
      <c r="F123" s="8"/>
      <c r="G123" s="8"/>
      <c r="H123" s="8"/>
      <c r="I123" s="8"/>
      <c r="J123" s="75"/>
      <c r="K123" s="8"/>
      <c r="L123" s="8"/>
      <c r="M123" s="8"/>
      <c r="N123" s="8"/>
      <c r="O123" s="9"/>
      <c r="P123" s="9"/>
      <c r="Q123" s="9"/>
      <c r="R123" s="9"/>
      <c r="S123" s="9"/>
      <c r="T123" s="9"/>
    </row>
    <row r="124" spans="1:20" ht="15.75" customHeight="1">
      <c r="A124" s="8"/>
      <c r="B124" s="8"/>
      <c r="C124" s="8"/>
      <c r="D124" s="8"/>
      <c r="E124" s="8"/>
      <c r="F124" s="8"/>
      <c r="G124" s="8"/>
      <c r="H124" s="8"/>
      <c r="I124" s="8"/>
      <c r="J124" s="75"/>
      <c r="K124" s="8"/>
      <c r="L124" s="8"/>
      <c r="M124" s="8"/>
      <c r="N124" s="8"/>
      <c r="O124" s="9"/>
      <c r="P124" s="9"/>
      <c r="Q124" s="9"/>
      <c r="R124" s="9"/>
      <c r="S124" s="9"/>
      <c r="T124" s="9"/>
    </row>
    <row r="125" spans="1:20" ht="15.75" customHeight="1">
      <c r="A125" s="8"/>
      <c r="B125" s="8"/>
      <c r="C125" s="8"/>
      <c r="D125" s="8"/>
      <c r="E125" s="8"/>
      <c r="F125" s="8"/>
      <c r="G125" s="8"/>
      <c r="H125" s="8"/>
      <c r="I125" s="8"/>
      <c r="J125" s="75"/>
      <c r="K125" s="8"/>
      <c r="L125" s="8"/>
      <c r="M125" s="8"/>
      <c r="N125" s="8"/>
      <c r="O125" s="9"/>
      <c r="P125" s="9"/>
      <c r="Q125" s="9"/>
      <c r="R125" s="9"/>
      <c r="S125" s="9"/>
      <c r="T125" s="9"/>
    </row>
    <row r="126" spans="1:20" ht="15.75" customHeight="1">
      <c r="A126" s="8"/>
      <c r="B126" s="8"/>
      <c r="C126" s="8"/>
      <c r="D126" s="8"/>
      <c r="E126" s="8"/>
      <c r="F126" s="8"/>
      <c r="G126" s="8"/>
      <c r="H126" s="8"/>
      <c r="I126" s="8"/>
      <c r="J126" s="75"/>
      <c r="K126" s="8"/>
      <c r="L126" s="8"/>
      <c r="M126" s="8"/>
      <c r="N126" s="8"/>
      <c r="O126" s="9"/>
      <c r="P126" s="9"/>
      <c r="Q126" s="9"/>
      <c r="R126" s="9"/>
      <c r="S126" s="9"/>
      <c r="T126" s="9"/>
    </row>
    <row r="127" spans="1:20" ht="15.75" customHeight="1">
      <c r="A127" s="8"/>
      <c r="B127" s="8"/>
      <c r="C127" s="8"/>
      <c r="D127" s="8"/>
      <c r="E127" s="8"/>
      <c r="F127" s="8"/>
      <c r="G127" s="8"/>
      <c r="H127" s="8"/>
      <c r="I127" s="8"/>
      <c r="J127" s="75"/>
      <c r="K127" s="8"/>
      <c r="L127" s="8"/>
      <c r="M127" s="8"/>
      <c r="N127" s="8"/>
      <c r="O127" s="9"/>
      <c r="P127" s="9"/>
      <c r="Q127" s="9"/>
      <c r="R127" s="9"/>
      <c r="S127" s="9"/>
      <c r="T127" s="9"/>
    </row>
    <row r="128" spans="1:20" ht="15.75" customHeight="1">
      <c r="A128" s="8"/>
      <c r="B128" s="8"/>
      <c r="C128" s="8"/>
      <c r="D128" s="8"/>
      <c r="E128" s="8"/>
      <c r="F128" s="8"/>
      <c r="G128" s="8"/>
      <c r="H128" s="8"/>
      <c r="I128" s="8"/>
      <c r="J128" s="75"/>
      <c r="K128" s="8"/>
      <c r="L128" s="8"/>
      <c r="M128" s="8"/>
      <c r="N128" s="8"/>
      <c r="O128" s="9"/>
      <c r="P128" s="9"/>
      <c r="Q128" s="9"/>
      <c r="R128" s="9"/>
      <c r="S128" s="9"/>
      <c r="T128" s="9"/>
    </row>
    <row r="129" spans="1:20" ht="15.75" customHeight="1">
      <c r="A129" s="8"/>
      <c r="B129" s="8"/>
      <c r="C129" s="8"/>
      <c r="D129" s="8"/>
      <c r="E129" s="8"/>
      <c r="F129" s="8"/>
      <c r="G129" s="8"/>
      <c r="H129" s="8"/>
      <c r="I129" s="8"/>
      <c r="J129" s="75"/>
      <c r="K129" s="8"/>
      <c r="L129" s="8"/>
      <c r="M129" s="8"/>
      <c r="N129" s="8"/>
      <c r="O129" s="9"/>
      <c r="P129" s="9"/>
      <c r="Q129" s="9"/>
      <c r="R129" s="9"/>
      <c r="S129" s="9"/>
      <c r="T129" s="9"/>
    </row>
    <row r="130" spans="1:20" ht="15.75" customHeight="1">
      <c r="A130" s="8"/>
      <c r="B130" s="8"/>
      <c r="C130" s="8"/>
      <c r="D130" s="8"/>
      <c r="E130" s="8"/>
      <c r="F130" s="8"/>
      <c r="G130" s="8"/>
      <c r="H130" s="8"/>
      <c r="I130" s="8"/>
      <c r="J130" s="75"/>
      <c r="K130" s="8"/>
      <c r="L130" s="8"/>
      <c r="M130" s="8"/>
      <c r="N130" s="8"/>
      <c r="O130" s="9"/>
      <c r="P130" s="9"/>
      <c r="Q130" s="9"/>
      <c r="R130" s="9"/>
      <c r="S130" s="9"/>
      <c r="T130" s="9"/>
    </row>
    <row r="131" spans="1:20" ht="15.75" customHeight="1">
      <c r="A131" s="8"/>
      <c r="B131" s="8"/>
      <c r="C131" s="8"/>
      <c r="D131" s="8"/>
      <c r="E131" s="8"/>
      <c r="F131" s="8"/>
      <c r="G131" s="8"/>
      <c r="H131" s="8"/>
      <c r="I131" s="8"/>
      <c r="J131" s="75"/>
      <c r="K131" s="8"/>
      <c r="L131" s="8"/>
      <c r="M131" s="8"/>
      <c r="N131" s="8"/>
      <c r="O131" s="9"/>
      <c r="P131" s="9"/>
      <c r="Q131" s="9"/>
      <c r="R131" s="9"/>
      <c r="S131" s="9"/>
      <c r="T131" s="9"/>
    </row>
    <row r="132" spans="1:20" ht="15.75" customHeight="1">
      <c r="A132" s="8"/>
      <c r="B132" s="8"/>
      <c r="C132" s="8"/>
      <c r="D132" s="8"/>
      <c r="E132" s="8"/>
      <c r="F132" s="8"/>
      <c r="G132" s="8"/>
      <c r="H132" s="8"/>
      <c r="I132" s="8"/>
      <c r="J132" s="75"/>
      <c r="K132" s="8"/>
      <c r="L132" s="8"/>
      <c r="M132" s="8"/>
      <c r="N132" s="8"/>
      <c r="O132" s="9"/>
      <c r="P132" s="9"/>
      <c r="Q132" s="9"/>
      <c r="R132" s="9"/>
      <c r="S132" s="9"/>
      <c r="T132" s="9"/>
    </row>
    <row r="133" spans="1:20" ht="15.75" customHeight="1">
      <c r="A133" s="8"/>
      <c r="B133" s="8"/>
      <c r="C133" s="8"/>
      <c r="D133" s="8"/>
      <c r="E133" s="8"/>
      <c r="F133" s="8"/>
      <c r="G133" s="8"/>
      <c r="H133" s="8"/>
      <c r="I133" s="8"/>
      <c r="J133" s="75"/>
      <c r="K133" s="8"/>
      <c r="L133" s="8"/>
      <c r="M133" s="8"/>
      <c r="N133" s="8"/>
      <c r="O133" s="9"/>
      <c r="P133" s="9"/>
      <c r="Q133" s="9"/>
      <c r="R133" s="9"/>
      <c r="S133" s="9"/>
      <c r="T133" s="9"/>
    </row>
    <row r="134" spans="1:20" ht="15.75" customHeight="1">
      <c r="A134" s="8"/>
      <c r="B134" s="8"/>
      <c r="C134" s="8"/>
      <c r="D134" s="8"/>
      <c r="E134" s="8"/>
      <c r="F134" s="8"/>
      <c r="G134" s="8"/>
      <c r="H134" s="8"/>
      <c r="I134" s="8"/>
      <c r="J134" s="75"/>
      <c r="K134" s="8"/>
      <c r="L134" s="8"/>
      <c r="M134" s="8"/>
      <c r="N134" s="8"/>
      <c r="O134" s="9"/>
      <c r="P134" s="9"/>
      <c r="Q134" s="9"/>
      <c r="R134" s="9"/>
      <c r="S134" s="9"/>
      <c r="T134" s="9"/>
    </row>
    <row r="135" spans="1:20" ht="15.75" customHeight="1">
      <c r="A135" s="8"/>
      <c r="B135" s="8"/>
      <c r="C135" s="8"/>
      <c r="D135" s="8"/>
      <c r="E135" s="8"/>
      <c r="F135" s="8"/>
      <c r="G135" s="8"/>
      <c r="H135" s="8"/>
      <c r="I135" s="8"/>
      <c r="J135" s="75"/>
      <c r="K135" s="8"/>
      <c r="L135" s="8"/>
      <c r="M135" s="8"/>
      <c r="N135" s="8"/>
      <c r="O135" s="9"/>
      <c r="P135" s="9"/>
      <c r="Q135" s="9"/>
      <c r="R135" s="9"/>
      <c r="S135" s="9"/>
      <c r="T135" s="9"/>
    </row>
    <row r="136" spans="1:20" ht="15.75" customHeight="1">
      <c r="A136" s="8"/>
      <c r="B136" s="8"/>
      <c r="C136" s="8"/>
      <c r="D136" s="8"/>
      <c r="E136" s="8"/>
      <c r="F136" s="8"/>
      <c r="G136" s="8"/>
      <c r="H136" s="8"/>
      <c r="I136" s="8"/>
      <c r="J136" s="75"/>
      <c r="K136" s="8"/>
      <c r="L136" s="8"/>
      <c r="M136" s="8"/>
      <c r="N136" s="8"/>
      <c r="O136" s="9"/>
      <c r="P136" s="9"/>
      <c r="Q136" s="9"/>
      <c r="R136" s="9"/>
      <c r="S136" s="9"/>
      <c r="T136" s="9"/>
    </row>
    <row r="137" spans="1:20" ht="15.75" customHeight="1">
      <c r="A137" s="8"/>
      <c r="B137" s="8"/>
      <c r="C137" s="8"/>
      <c r="D137" s="8"/>
      <c r="E137" s="8"/>
      <c r="F137" s="8"/>
      <c r="G137" s="8"/>
      <c r="H137" s="8"/>
      <c r="I137" s="8"/>
      <c r="J137" s="75"/>
      <c r="K137" s="8"/>
      <c r="L137" s="8"/>
      <c r="M137" s="8"/>
      <c r="N137" s="8"/>
      <c r="O137" s="9"/>
      <c r="P137" s="9"/>
      <c r="Q137" s="9"/>
      <c r="R137" s="9"/>
      <c r="S137" s="9"/>
      <c r="T137" s="9"/>
    </row>
    <row r="138" spans="1:20" ht="15.75" customHeight="1">
      <c r="A138" s="8"/>
      <c r="B138" s="8"/>
      <c r="C138" s="8"/>
      <c r="D138" s="8"/>
      <c r="E138" s="8"/>
      <c r="F138" s="8"/>
      <c r="G138" s="8"/>
      <c r="H138" s="8"/>
      <c r="I138" s="8"/>
      <c r="J138" s="75"/>
      <c r="K138" s="8"/>
      <c r="L138" s="8"/>
      <c r="M138" s="8"/>
      <c r="N138" s="8"/>
      <c r="O138" s="9"/>
      <c r="P138" s="9"/>
      <c r="Q138" s="9"/>
      <c r="R138" s="9"/>
      <c r="S138" s="9"/>
      <c r="T138" s="9"/>
    </row>
    <row r="139" spans="1:20" ht="15.75" customHeight="1">
      <c r="A139" s="8"/>
      <c r="B139" s="8"/>
      <c r="C139" s="8"/>
      <c r="D139" s="8"/>
      <c r="E139" s="8"/>
      <c r="F139" s="8"/>
      <c r="G139" s="8"/>
      <c r="H139" s="8"/>
      <c r="I139" s="8"/>
      <c r="J139" s="75"/>
      <c r="K139" s="8"/>
      <c r="L139" s="8"/>
      <c r="M139" s="8"/>
      <c r="N139" s="8"/>
      <c r="O139" s="9"/>
      <c r="P139" s="9"/>
      <c r="Q139" s="9"/>
      <c r="R139" s="9"/>
      <c r="S139" s="9"/>
      <c r="T139" s="9"/>
    </row>
    <row r="140" spans="1:20" ht="15.75" customHeight="1">
      <c r="A140" s="8"/>
      <c r="B140" s="8"/>
      <c r="C140" s="8"/>
      <c r="D140" s="8"/>
      <c r="E140" s="8"/>
      <c r="F140" s="8"/>
      <c r="G140" s="8"/>
      <c r="H140" s="8"/>
      <c r="I140" s="8"/>
      <c r="J140" s="75"/>
      <c r="K140" s="8"/>
      <c r="L140" s="8"/>
      <c r="M140" s="8"/>
      <c r="N140" s="8"/>
      <c r="O140" s="9"/>
      <c r="P140" s="9"/>
      <c r="Q140" s="9"/>
      <c r="R140" s="9"/>
      <c r="S140" s="9"/>
      <c r="T140" s="9"/>
    </row>
    <row r="141" spans="1:20" ht="15.75" customHeight="1">
      <c r="A141" s="8"/>
      <c r="B141" s="8"/>
      <c r="C141" s="8"/>
      <c r="D141" s="8"/>
      <c r="E141" s="8"/>
      <c r="F141" s="8"/>
      <c r="G141" s="8"/>
      <c r="H141" s="8"/>
      <c r="I141" s="8"/>
      <c r="J141" s="75"/>
      <c r="K141" s="8"/>
      <c r="L141" s="8"/>
      <c r="M141" s="8"/>
      <c r="N141" s="8"/>
      <c r="O141" s="9"/>
      <c r="P141" s="9"/>
      <c r="Q141" s="9"/>
      <c r="R141" s="9"/>
      <c r="S141" s="9"/>
      <c r="T141" s="9"/>
    </row>
    <row r="142" spans="1:20" ht="15.75" customHeight="1">
      <c r="A142" s="8"/>
      <c r="B142" s="8"/>
      <c r="C142" s="8"/>
      <c r="D142" s="8"/>
      <c r="E142" s="8"/>
      <c r="F142" s="8"/>
      <c r="G142" s="8"/>
      <c r="H142" s="8"/>
      <c r="I142" s="8"/>
      <c r="J142" s="75"/>
      <c r="K142" s="8"/>
      <c r="L142" s="8"/>
      <c r="M142" s="8"/>
      <c r="N142" s="8"/>
      <c r="O142" s="9"/>
      <c r="P142" s="9"/>
      <c r="Q142" s="9"/>
      <c r="R142" s="9"/>
      <c r="S142" s="9"/>
      <c r="T142" s="9"/>
    </row>
    <row r="143" spans="1:20" ht="15.75" customHeight="1">
      <c r="A143" s="8"/>
      <c r="B143" s="8"/>
      <c r="C143" s="8"/>
      <c r="D143" s="8"/>
      <c r="E143" s="8"/>
      <c r="F143" s="8"/>
      <c r="G143" s="8"/>
      <c r="H143" s="8"/>
      <c r="I143" s="8"/>
      <c r="J143" s="75"/>
      <c r="K143" s="8"/>
      <c r="L143" s="8"/>
      <c r="M143" s="8"/>
      <c r="N143" s="8"/>
      <c r="O143" s="9"/>
      <c r="P143" s="9"/>
      <c r="Q143" s="9"/>
      <c r="R143" s="9"/>
      <c r="S143" s="9"/>
      <c r="T143" s="9"/>
    </row>
    <row r="144" spans="1:20" ht="15.75" customHeight="1">
      <c r="A144" s="8"/>
      <c r="B144" s="8"/>
      <c r="C144" s="8"/>
      <c r="D144" s="8"/>
      <c r="E144" s="8"/>
      <c r="F144" s="8"/>
      <c r="G144" s="8"/>
      <c r="H144" s="8"/>
      <c r="I144" s="8"/>
      <c r="J144" s="75"/>
      <c r="K144" s="8"/>
      <c r="L144" s="8"/>
      <c r="M144" s="8"/>
      <c r="N144" s="8"/>
      <c r="O144" s="9"/>
      <c r="P144" s="9"/>
      <c r="Q144" s="9"/>
      <c r="R144" s="9"/>
      <c r="S144" s="9"/>
      <c r="T144" s="9"/>
    </row>
    <row r="145" spans="1:20" ht="15.75" customHeight="1">
      <c r="A145" s="8"/>
      <c r="B145" s="8"/>
      <c r="C145" s="8"/>
      <c r="D145" s="8"/>
      <c r="E145" s="8"/>
      <c r="F145" s="8"/>
      <c r="G145" s="8"/>
      <c r="H145" s="8"/>
      <c r="I145" s="8"/>
      <c r="J145" s="75"/>
      <c r="K145" s="8"/>
      <c r="L145" s="8"/>
      <c r="M145" s="8"/>
      <c r="N145" s="8"/>
      <c r="O145" s="9"/>
      <c r="P145" s="9"/>
      <c r="Q145" s="9"/>
      <c r="R145" s="9"/>
      <c r="S145" s="9"/>
      <c r="T145" s="9"/>
    </row>
    <row r="146" spans="1:20" ht="15.75" customHeight="1">
      <c r="A146" s="8"/>
      <c r="B146" s="8"/>
      <c r="C146" s="8"/>
      <c r="D146" s="8"/>
      <c r="E146" s="8"/>
      <c r="F146" s="8"/>
      <c r="G146" s="8"/>
      <c r="H146" s="8"/>
      <c r="I146" s="8"/>
      <c r="J146" s="75"/>
      <c r="K146" s="8"/>
      <c r="L146" s="8"/>
      <c r="M146" s="8"/>
      <c r="N146" s="8"/>
      <c r="O146" s="9"/>
      <c r="P146" s="9"/>
      <c r="Q146" s="9"/>
      <c r="R146" s="9"/>
      <c r="S146" s="9"/>
      <c r="T146" s="9"/>
    </row>
    <row r="147" spans="1:20" ht="15.75" customHeight="1">
      <c r="A147" s="8"/>
      <c r="B147" s="8"/>
      <c r="C147" s="8"/>
      <c r="D147" s="8"/>
      <c r="E147" s="8"/>
      <c r="F147" s="8"/>
      <c r="G147" s="8"/>
      <c r="H147" s="8"/>
      <c r="I147" s="8"/>
      <c r="J147" s="75"/>
      <c r="K147" s="8"/>
      <c r="L147" s="8"/>
      <c r="M147" s="8"/>
      <c r="N147" s="8"/>
      <c r="O147" s="9"/>
      <c r="P147" s="9"/>
      <c r="Q147" s="9"/>
      <c r="R147" s="9"/>
      <c r="S147" s="9"/>
      <c r="T147" s="9"/>
    </row>
    <row r="148" spans="1:20" ht="15.75" customHeight="1">
      <c r="A148" s="8"/>
      <c r="B148" s="8"/>
      <c r="C148" s="8"/>
      <c r="D148" s="8"/>
      <c r="E148" s="8"/>
      <c r="F148" s="8"/>
      <c r="G148" s="8"/>
      <c r="H148" s="8"/>
      <c r="I148" s="8"/>
      <c r="J148" s="75"/>
      <c r="K148" s="8"/>
      <c r="L148" s="8"/>
      <c r="M148" s="8"/>
      <c r="N148" s="8"/>
      <c r="O148" s="9"/>
      <c r="P148" s="9"/>
      <c r="Q148" s="9"/>
      <c r="R148" s="9"/>
      <c r="S148" s="9"/>
      <c r="T148" s="9"/>
    </row>
    <row r="149" spans="1:20" ht="15.75" customHeight="1">
      <c r="A149" s="8"/>
      <c r="B149" s="8"/>
      <c r="C149" s="8"/>
      <c r="D149" s="8"/>
      <c r="E149" s="8"/>
      <c r="F149" s="8"/>
      <c r="G149" s="8"/>
      <c r="H149" s="8"/>
      <c r="I149" s="8"/>
      <c r="J149" s="75"/>
      <c r="K149" s="8"/>
      <c r="L149" s="8"/>
      <c r="M149" s="8"/>
      <c r="N149" s="8"/>
      <c r="O149" s="9"/>
      <c r="P149" s="9"/>
      <c r="Q149" s="9"/>
      <c r="R149" s="9"/>
      <c r="S149" s="9"/>
      <c r="T149" s="9"/>
    </row>
    <row r="150" spans="1:20" ht="15.75" customHeight="1">
      <c r="A150" s="8"/>
      <c r="B150" s="8"/>
      <c r="C150" s="8"/>
      <c r="D150" s="8"/>
      <c r="E150" s="8"/>
      <c r="F150" s="8"/>
      <c r="G150" s="8"/>
      <c r="H150" s="8"/>
      <c r="I150" s="8"/>
      <c r="J150" s="75"/>
      <c r="K150" s="8"/>
      <c r="L150" s="8"/>
      <c r="M150" s="8"/>
      <c r="N150" s="8"/>
      <c r="O150" s="9"/>
      <c r="P150" s="9"/>
      <c r="Q150" s="9"/>
      <c r="R150" s="9"/>
      <c r="S150" s="9"/>
      <c r="T150" s="9"/>
    </row>
    <row r="151" spans="1:20" ht="15.75" customHeight="1">
      <c r="A151" s="8"/>
      <c r="B151" s="8"/>
      <c r="C151" s="8"/>
      <c r="D151" s="8"/>
      <c r="E151" s="8"/>
      <c r="F151" s="8"/>
      <c r="G151" s="8"/>
      <c r="H151" s="8"/>
      <c r="I151" s="8"/>
      <c r="J151" s="75"/>
      <c r="K151" s="8"/>
      <c r="L151" s="8"/>
      <c r="M151" s="8"/>
      <c r="N151" s="8"/>
      <c r="O151" s="9"/>
      <c r="P151" s="9"/>
      <c r="Q151" s="9"/>
      <c r="R151" s="9"/>
      <c r="S151" s="9"/>
      <c r="T151" s="9"/>
    </row>
    <row r="152" spans="1:20" ht="15.75" customHeight="1">
      <c r="A152" s="8"/>
      <c r="B152" s="8"/>
      <c r="C152" s="8"/>
      <c r="D152" s="8"/>
      <c r="E152" s="8"/>
      <c r="F152" s="8"/>
      <c r="G152" s="8"/>
      <c r="H152" s="8"/>
      <c r="I152" s="8"/>
      <c r="J152" s="75"/>
      <c r="K152" s="8"/>
      <c r="L152" s="8"/>
      <c r="M152" s="8"/>
      <c r="N152" s="8"/>
      <c r="O152" s="9"/>
      <c r="P152" s="9"/>
      <c r="Q152" s="9"/>
      <c r="R152" s="9"/>
      <c r="S152" s="9"/>
      <c r="T152" s="9"/>
    </row>
    <row r="153" spans="1:20" ht="15.75" customHeight="1">
      <c r="A153" s="8"/>
      <c r="B153" s="8"/>
      <c r="C153" s="8"/>
      <c r="D153" s="8"/>
      <c r="E153" s="8"/>
      <c r="F153" s="8"/>
      <c r="G153" s="8"/>
      <c r="H153" s="8"/>
      <c r="I153" s="8"/>
      <c r="J153" s="75"/>
      <c r="K153" s="8"/>
      <c r="L153" s="8"/>
      <c r="M153" s="8"/>
      <c r="N153" s="8"/>
      <c r="O153" s="9"/>
      <c r="P153" s="9"/>
      <c r="Q153" s="9"/>
      <c r="R153" s="9"/>
      <c r="S153" s="9"/>
      <c r="T153" s="9"/>
    </row>
    <row r="154" spans="1:20" ht="15.75" customHeight="1">
      <c r="A154" s="8"/>
      <c r="B154" s="8"/>
      <c r="C154" s="8"/>
      <c r="D154" s="8"/>
      <c r="E154" s="8"/>
      <c r="F154" s="8"/>
      <c r="G154" s="8"/>
      <c r="H154" s="8"/>
      <c r="I154" s="8"/>
      <c r="J154" s="75"/>
      <c r="K154" s="8"/>
      <c r="L154" s="8"/>
      <c r="M154" s="8"/>
      <c r="N154" s="8"/>
      <c r="O154" s="9"/>
      <c r="P154" s="9"/>
      <c r="Q154" s="9"/>
      <c r="R154" s="9"/>
      <c r="S154" s="9"/>
      <c r="T154" s="9"/>
    </row>
    <row r="155" spans="1:20" ht="15.75" customHeight="1">
      <c r="A155" s="8"/>
      <c r="B155" s="8"/>
      <c r="C155" s="8"/>
      <c r="D155" s="8"/>
      <c r="E155" s="8"/>
      <c r="F155" s="8"/>
      <c r="G155" s="8"/>
      <c r="H155" s="8"/>
      <c r="I155" s="8"/>
      <c r="J155" s="75"/>
      <c r="K155" s="8"/>
      <c r="L155" s="8"/>
      <c r="M155" s="8"/>
      <c r="N155" s="8"/>
      <c r="O155" s="9"/>
      <c r="P155" s="9"/>
      <c r="Q155" s="9"/>
      <c r="R155" s="9"/>
      <c r="S155" s="9"/>
      <c r="T155" s="9"/>
    </row>
    <row r="156" spans="1:20" ht="15.75" customHeight="1">
      <c r="A156" s="8"/>
      <c r="B156" s="8"/>
      <c r="C156" s="8"/>
      <c r="D156" s="8"/>
      <c r="E156" s="8"/>
      <c r="F156" s="8"/>
      <c r="G156" s="8"/>
      <c r="H156" s="8"/>
      <c r="I156" s="8"/>
      <c r="J156" s="75"/>
      <c r="K156" s="8"/>
      <c r="L156" s="8"/>
      <c r="M156" s="8"/>
      <c r="N156" s="8"/>
      <c r="O156" s="9"/>
      <c r="P156" s="9"/>
      <c r="Q156" s="9"/>
      <c r="R156" s="9"/>
      <c r="S156" s="9"/>
      <c r="T156" s="9"/>
    </row>
    <row r="157" spans="1:20" ht="15.75" customHeight="1">
      <c r="A157" s="8"/>
      <c r="B157" s="8"/>
      <c r="C157" s="8"/>
      <c r="D157" s="8"/>
      <c r="E157" s="8"/>
      <c r="F157" s="8"/>
      <c r="G157" s="8"/>
      <c r="H157" s="8"/>
      <c r="I157" s="8"/>
      <c r="J157" s="75"/>
      <c r="K157" s="8"/>
      <c r="L157" s="8"/>
      <c r="M157" s="8"/>
      <c r="N157" s="8"/>
      <c r="O157" s="9"/>
      <c r="P157" s="9"/>
      <c r="Q157" s="9"/>
      <c r="R157" s="9"/>
      <c r="S157" s="9"/>
      <c r="T157" s="9"/>
    </row>
    <row r="158" spans="1:20" ht="15.75" customHeight="1">
      <c r="A158" s="8"/>
      <c r="B158" s="8"/>
      <c r="C158" s="8"/>
      <c r="D158" s="8"/>
      <c r="E158" s="8"/>
      <c r="F158" s="8"/>
      <c r="G158" s="8"/>
      <c r="H158" s="8"/>
      <c r="I158" s="8"/>
      <c r="J158" s="75"/>
      <c r="K158" s="8"/>
      <c r="L158" s="8"/>
      <c r="M158" s="8"/>
      <c r="N158" s="8"/>
      <c r="O158" s="9"/>
      <c r="P158" s="9"/>
      <c r="Q158" s="9"/>
      <c r="R158" s="9"/>
      <c r="S158" s="9"/>
      <c r="T158" s="9"/>
    </row>
    <row r="159" spans="1:20" ht="15.75" customHeight="1">
      <c r="A159" s="8"/>
      <c r="B159" s="8"/>
      <c r="C159" s="8"/>
      <c r="D159" s="8"/>
      <c r="E159" s="8"/>
      <c r="F159" s="8"/>
      <c r="G159" s="8"/>
      <c r="H159" s="8"/>
      <c r="I159" s="8"/>
      <c r="J159" s="75"/>
      <c r="K159" s="8"/>
      <c r="L159" s="8"/>
      <c r="M159" s="8"/>
      <c r="N159" s="8"/>
      <c r="O159" s="9"/>
      <c r="P159" s="9"/>
      <c r="Q159" s="9"/>
      <c r="R159" s="9"/>
      <c r="S159" s="9"/>
      <c r="T159" s="9"/>
    </row>
    <row r="160" spans="1:20" ht="15.75" customHeight="1">
      <c r="A160" s="8"/>
      <c r="B160" s="8"/>
      <c r="C160" s="8"/>
      <c r="D160" s="8"/>
      <c r="E160" s="8"/>
      <c r="F160" s="8"/>
      <c r="G160" s="8"/>
      <c r="H160" s="8"/>
      <c r="I160" s="8"/>
      <c r="J160" s="75"/>
      <c r="K160" s="8"/>
      <c r="L160" s="8"/>
      <c r="M160" s="8"/>
      <c r="N160" s="8"/>
      <c r="O160" s="9"/>
      <c r="P160" s="9"/>
      <c r="Q160" s="9"/>
      <c r="R160" s="9"/>
      <c r="S160" s="9"/>
      <c r="T160" s="9"/>
    </row>
    <row r="161" spans="1:20" ht="15.75" customHeight="1">
      <c r="A161" s="8"/>
      <c r="B161" s="8"/>
      <c r="C161" s="8"/>
      <c r="D161" s="8"/>
      <c r="E161" s="8"/>
      <c r="F161" s="8"/>
      <c r="G161" s="8"/>
      <c r="H161" s="8"/>
      <c r="I161" s="8"/>
      <c r="J161" s="75"/>
      <c r="K161" s="8"/>
      <c r="L161" s="8"/>
      <c r="M161" s="8"/>
      <c r="N161" s="8"/>
      <c r="O161" s="9"/>
      <c r="P161" s="9"/>
      <c r="Q161" s="9"/>
      <c r="R161" s="9"/>
      <c r="S161" s="9"/>
      <c r="T161" s="9"/>
    </row>
    <row r="162" spans="1:20" ht="15.75" customHeight="1">
      <c r="A162" s="8"/>
      <c r="B162" s="8"/>
      <c r="C162" s="8"/>
      <c r="D162" s="8"/>
      <c r="E162" s="8"/>
      <c r="F162" s="8"/>
      <c r="G162" s="8"/>
      <c r="H162" s="8"/>
      <c r="I162" s="8"/>
      <c r="J162" s="75"/>
      <c r="K162" s="8"/>
      <c r="L162" s="8"/>
      <c r="M162" s="8"/>
      <c r="N162" s="8"/>
      <c r="O162" s="9"/>
      <c r="P162" s="9"/>
      <c r="Q162" s="9"/>
      <c r="R162" s="9"/>
      <c r="S162" s="9"/>
      <c r="T162" s="9"/>
    </row>
    <row r="163" spans="1:20" ht="15.75" customHeight="1">
      <c r="A163" s="8"/>
      <c r="B163" s="8"/>
      <c r="C163" s="8"/>
      <c r="D163" s="8"/>
      <c r="E163" s="8"/>
      <c r="F163" s="8"/>
      <c r="G163" s="8"/>
      <c r="H163" s="8"/>
      <c r="I163" s="8"/>
      <c r="J163" s="75"/>
      <c r="K163" s="8"/>
      <c r="L163" s="8"/>
      <c r="M163" s="8"/>
      <c r="N163" s="8"/>
      <c r="O163" s="9"/>
      <c r="P163" s="9"/>
      <c r="Q163" s="9"/>
      <c r="R163" s="9"/>
      <c r="S163" s="9"/>
      <c r="T163" s="9"/>
    </row>
    <row r="164" spans="1:20" ht="15.75" customHeight="1">
      <c r="A164" s="8"/>
      <c r="B164" s="8"/>
      <c r="C164" s="8"/>
      <c r="D164" s="8"/>
      <c r="E164" s="8"/>
      <c r="F164" s="8"/>
      <c r="G164" s="8"/>
      <c r="H164" s="8"/>
      <c r="I164" s="8"/>
      <c r="J164" s="75"/>
      <c r="K164" s="8"/>
      <c r="L164" s="8"/>
      <c r="M164" s="8"/>
      <c r="N164" s="8"/>
      <c r="O164" s="9"/>
      <c r="P164" s="9"/>
      <c r="Q164" s="9"/>
      <c r="R164" s="9"/>
      <c r="S164" s="9"/>
      <c r="T164" s="9"/>
    </row>
    <row r="165" spans="1:20" ht="15.75" customHeight="1">
      <c r="A165" s="8"/>
      <c r="B165" s="8"/>
      <c r="C165" s="8"/>
      <c r="D165" s="8"/>
      <c r="E165" s="8"/>
      <c r="F165" s="8"/>
      <c r="G165" s="8"/>
      <c r="H165" s="8"/>
      <c r="I165" s="8"/>
      <c r="J165" s="75"/>
      <c r="K165" s="8"/>
      <c r="L165" s="8"/>
      <c r="M165" s="8"/>
      <c r="N165" s="8"/>
      <c r="O165" s="9"/>
      <c r="P165" s="9"/>
      <c r="Q165" s="9"/>
      <c r="R165" s="9"/>
      <c r="S165" s="9"/>
      <c r="T165" s="9"/>
    </row>
    <row r="166" spans="1:20" ht="15.75" customHeight="1">
      <c r="A166" s="8"/>
      <c r="B166" s="8"/>
      <c r="C166" s="8"/>
      <c r="D166" s="8"/>
      <c r="E166" s="8"/>
      <c r="F166" s="8"/>
      <c r="G166" s="8"/>
      <c r="H166" s="8"/>
      <c r="I166" s="8"/>
      <c r="J166" s="75"/>
      <c r="K166" s="8"/>
      <c r="L166" s="8"/>
      <c r="M166" s="8"/>
      <c r="N166" s="8"/>
      <c r="O166" s="9"/>
      <c r="P166" s="9"/>
      <c r="Q166" s="9"/>
      <c r="R166" s="9"/>
      <c r="S166" s="9"/>
      <c r="T166" s="9"/>
    </row>
    <row r="167" spans="1:20" ht="15.75" customHeight="1">
      <c r="A167" s="8"/>
      <c r="B167" s="8"/>
      <c r="C167" s="8"/>
      <c r="D167" s="8"/>
      <c r="E167" s="8"/>
      <c r="F167" s="8"/>
      <c r="G167" s="8"/>
      <c r="H167" s="8"/>
      <c r="I167" s="8"/>
      <c r="J167" s="75"/>
      <c r="K167" s="8"/>
      <c r="L167" s="8"/>
      <c r="M167" s="8"/>
      <c r="N167" s="8"/>
      <c r="O167" s="9"/>
      <c r="P167" s="9"/>
      <c r="Q167" s="9"/>
      <c r="R167" s="9"/>
      <c r="S167" s="9"/>
      <c r="T167" s="9"/>
    </row>
    <row r="168" spans="1:20" ht="15.75" customHeight="1">
      <c r="A168" s="8"/>
      <c r="B168" s="8"/>
      <c r="C168" s="8"/>
      <c r="D168" s="8"/>
      <c r="E168" s="8"/>
      <c r="F168" s="8"/>
      <c r="G168" s="8"/>
      <c r="H168" s="8"/>
      <c r="I168" s="8"/>
      <c r="J168" s="75"/>
      <c r="K168" s="8"/>
      <c r="L168" s="8"/>
      <c r="M168" s="8"/>
      <c r="N168" s="8"/>
      <c r="O168" s="9"/>
      <c r="P168" s="9"/>
      <c r="Q168" s="9"/>
      <c r="R168" s="9"/>
      <c r="S168" s="9"/>
      <c r="T168" s="9"/>
    </row>
    <row r="169" spans="1:20" ht="15.75" customHeight="1">
      <c r="A169" s="8"/>
      <c r="B169" s="8"/>
      <c r="C169" s="8"/>
      <c r="D169" s="8"/>
      <c r="E169" s="8"/>
      <c r="F169" s="8"/>
      <c r="G169" s="8"/>
      <c r="H169" s="8"/>
      <c r="I169" s="8"/>
      <c r="J169" s="75"/>
      <c r="K169" s="8"/>
      <c r="L169" s="8"/>
      <c r="M169" s="8"/>
      <c r="N169" s="8"/>
      <c r="O169" s="9"/>
      <c r="P169" s="9"/>
      <c r="Q169" s="9"/>
      <c r="R169" s="9"/>
      <c r="S169" s="9"/>
      <c r="T169" s="9"/>
    </row>
    <row r="170" spans="1:20" ht="15.75" customHeight="1">
      <c r="A170" s="8"/>
      <c r="B170" s="8"/>
      <c r="C170" s="8"/>
      <c r="D170" s="8"/>
      <c r="E170" s="8"/>
      <c r="F170" s="8"/>
      <c r="G170" s="8"/>
      <c r="H170" s="8"/>
      <c r="I170" s="8"/>
      <c r="J170" s="75"/>
      <c r="K170" s="8"/>
      <c r="L170" s="8"/>
      <c r="M170" s="8"/>
      <c r="N170" s="8"/>
      <c r="O170" s="9"/>
      <c r="P170" s="9"/>
      <c r="Q170" s="9"/>
      <c r="R170" s="9"/>
      <c r="S170" s="9"/>
      <c r="T170" s="9"/>
    </row>
    <row r="171" spans="1:20" ht="15.75" customHeight="1">
      <c r="A171" s="8"/>
      <c r="B171" s="8"/>
      <c r="C171" s="8"/>
      <c r="D171" s="8"/>
      <c r="E171" s="8"/>
      <c r="F171" s="8"/>
      <c r="G171" s="8"/>
      <c r="H171" s="8"/>
      <c r="I171" s="8"/>
      <c r="J171" s="75"/>
      <c r="K171" s="8"/>
      <c r="L171" s="8"/>
      <c r="M171" s="8"/>
      <c r="N171" s="8"/>
      <c r="O171" s="9"/>
      <c r="P171" s="9"/>
      <c r="Q171" s="9"/>
      <c r="R171" s="9"/>
      <c r="S171" s="9"/>
      <c r="T171" s="9"/>
    </row>
    <row r="172" spans="1:20" ht="15.75" customHeight="1">
      <c r="A172" s="8"/>
      <c r="B172" s="8"/>
      <c r="C172" s="8"/>
      <c r="D172" s="8"/>
      <c r="E172" s="8"/>
      <c r="F172" s="8"/>
      <c r="G172" s="8"/>
      <c r="H172" s="8"/>
      <c r="I172" s="8"/>
      <c r="J172" s="75"/>
      <c r="K172" s="8"/>
      <c r="L172" s="8"/>
      <c r="M172" s="8"/>
      <c r="N172" s="8"/>
      <c r="O172" s="9"/>
      <c r="P172" s="9"/>
      <c r="Q172" s="9"/>
      <c r="R172" s="9"/>
      <c r="S172" s="9"/>
      <c r="T172" s="9"/>
    </row>
    <row r="173" spans="1:20" ht="15.75" customHeight="1">
      <c r="A173" s="8"/>
      <c r="B173" s="8"/>
      <c r="C173" s="8"/>
      <c r="D173" s="8"/>
      <c r="E173" s="8"/>
      <c r="F173" s="8"/>
      <c r="G173" s="8"/>
      <c r="H173" s="8"/>
      <c r="I173" s="8"/>
      <c r="J173" s="75"/>
      <c r="K173" s="8"/>
      <c r="L173" s="8"/>
      <c r="M173" s="8"/>
      <c r="N173" s="8"/>
      <c r="O173" s="9"/>
      <c r="P173" s="9"/>
      <c r="Q173" s="9"/>
      <c r="R173" s="9"/>
      <c r="S173" s="9"/>
      <c r="T173" s="9"/>
    </row>
    <row r="174" spans="1:20" ht="15.75" customHeight="1">
      <c r="A174" s="8"/>
      <c r="B174" s="8"/>
      <c r="C174" s="8"/>
      <c r="D174" s="8"/>
      <c r="E174" s="8"/>
      <c r="F174" s="8"/>
      <c r="G174" s="8"/>
      <c r="H174" s="8"/>
      <c r="I174" s="8"/>
      <c r="J174" s="75"/>
      <c r="K174" s="8"/>
      <c r="L174" s="8"/>
      <c r="M174" s="8"/>
      <c r="N174" s="8"/>
      <c r="O174" s="9"/>
      <c r="P174" s="9"/>
      <c r="Q174" s="9"/>
      <c r="R174" s="9"/>
      <c r="S174" s="9"/>
      <c r="T174" s="9"/>
    </row>
    <row r="175" spans="1:20" ht="15.75" customHeight="1">
      <c r="A175" s="8"/>
      <c r="B175" s="8"/>
      <c r="C175" s="8"/>
      <c r="D175" s="8"/>
      <c r="E175" s="8"/>
      <c r="F175" s="8"/>
      <c r="G175" s="8"/>
      <c r="H175" s="8"/>
      <c r="I175" s="8"/>
      <c r="J175" s="75"/>
      <c r="K175" s="8"/>
      <c r="L175" s="8"/>
      <c r="M175" s="8"/>
      <c r="N175" s="8"/>
      <c r="O175" s="9"/>
      <c r="P175" s="9"/>
      <c r="Q175" s="9"/>
      <c r="R175" s="9"/>
      <c r="S175" s="9"/>
      <c r="T175" s="9"/>
    </row>
    <row r="176" spans="1:20" ht="15.75" customHeight="1">
      <c r="A176" s="8"/>
      <c r="B176" s="8"/>
      <c r="C176" s="8"/>
      <c r="D176" s="8"/>
      <c r="E176" s="8"/>
      <c r="F176" s="8"/>
      <c r="G176" s="8"/>
      <c r="H176" s="8"/>
      <c r="I176" s="8"/>
      <c r="J176" s="75"/>
      <c r="K176" s="8"/>
      <c r="L176" s="8"/>
      <c r="M176" s="8"/>
      <c r="N176" s="8"/>
      <c r="O176" s="9"/>
      <c r="P176" s="9"/>
      <c r="Q176" s="9"/>
      <c r="R176" s="9"/>
      <c r="S176" s="9"/>
      <c r="T176" s="9"/>
    </row>
    <row r="177" spans="1:20" ht="15.75" customHeight="1">
      <c r="A177" s="8"/>
      <c r="B177" s="8"/>
      <c r="C177" s="8"/>
      <c r="D177" s="8"/>
      <c r="E177" s="8"/>
      <c r="F177" s="8"/>
      <c r="G177" s="8"/>
      <c r="H177" s="8"/>
      <c r="I177" s="8"/>
      <c r="J177" s="75"/>
      <c r="K177" s="8"/>
      <c r="L177" s="8"/>
      <c r="M177" s="8"/>
      <c r="N177" s="8"/>
      <c r="O177" s="9"/>
      <c r="P177" s="9"/>
      <c r="Q177" s="9"/>
      <c r="R177" s="9"/>
      <c r="S177" s="9"/>
      <c r="T177" s="9"/>
    </row>
    <row r="178" spans="1:20" ht="15.75" customHeight="1">
      <c r="A178" s="8"/>
      <c r="B178" s="8"/>
      <c r="C178" s="8"/>
      <c r="D178" s="8"/>
      <c r="E178" s="8"/>
      <c r="F178" s="8"/>
      <c r="G178" s="8"/>
      <c r="H178" s="8"/>
      <c r="I178" s="8"/>
      <c r="J178" s="75"/>
      <c r="K178" s="8"/>
      <c r="L178" s="8"/>
      <c r="M178" s="8"/>
      <c r="N178" s="8"/>
      <c r="O178" s="9"/>
      <c r="P178" s="9"/>
      <c r="Q178" s="9"/>
      <c r="R178" s="9"/>
      <c r="S178" s="9"/>
      <c r="T178" s="9"/>
    </row>
    <row r="179" spans="1:20" ht="15.75" customHeight="1">
      <c r="A179" s="8"/>
      <c r="B179" s="8"/>
      <c r="C179" s="8"/>
      <c r="D179" s="8"/>
      <c r="E179" s="8"/>
      <c r="F179" s="8"/>
      <c r="G179" s="8"/>
      <c r="H179" s="8"/>
      <c r="I179" s="8"/>
      <c r="J179" s="75"/>
      <c r="K179" s="8"/>
      <c r="L179" s="8"/>
      <c r="M179" s="8"/>
      <c r="N179" s="8"/>
      <c r="O179" s="9"/>
      <c r="P179" s="9"/>
      <c r="Q179" s="9"/>
      <c r="R179" s="9"/>
      <c r="S179" s="9"/>
      <c r="T179" s="9"/>
    </row>
    <row r="180" spans="1:20" ht="15.75" customHeight="1">
      <c r="A180" s="8"/>
      <c r="B180" s="8"/>
      <c r="C180" s="8"/>
      <c r="D180" s="8"/>
      <c r="E180" s="8"/>
      <c r="F180" s="8"/>
      <c r="G180" s="8"/>
      <c r="H180" s="8"/>
      <c r="I180" s="8"/>
      <c r="J180" s="75"/>
      <c r="K180" s="8"/>
      <c r="L180" s="8"/>
      <c r="M180" s="8"/>
      <c r="N180" s="8"/>
      <c r="O180" s="9"/>
      <c r="P180" s="9"/>
      <c r="Q180" s="9"/>
      <c r="R180" s="9"/>
      <c r="S180" s="9"/>
      <c r="T180" s="9"/>
    </row>
    <row r="181" spans="1:20" ht="15.75" customHeight="1">
      <c r="A181" s="8"/>
      <c r="B181" s="8"/>
      <c r="C181" s="8"/>
      <c r="D181" s="8"/>
      <c r="E181" s="8"/>
      <c r="F181" s="8"/>
      <c r="G181" s="8"/>
      <c r="H181" s="8"/>
      <c r="I181" s="8"/>
      <c r="J181" s="75"/>
      <c r="K181" s="8"/>
      <c r="L181" s="8"/>
      <c r="M181" s="8"/>
      <c r="N181" s="8"/>
      <c r="O181" s="9"/>
      <c r="P181" s="9"/>
      <c r="Q181" s="9"/>
      <c r="R181" s="9"/>
      <c r="S181" s="9"/>
      <c r="T181" s="9"/>
    </row>
    <row r="182" spans="1:20" ht="15.75" customHeight="1">
      <c r="A182" s="8"/>
      <c r="B182" s="8"/>
      <c r="C182" s="8"/>
      <c r="D182" s="8"/>
      <c r="E182" s="8"/>
      <c r="F182" s="8"/>
      <c r="G182" s="8"/>
      <c r="H182" s="8"/>
      <c r="I182" s="8"/>
      <c r="J182" s="75"/>
      <c r="K182" s="8"/>
      <c r="L182" s="8"/>
      <c r="M182" s="8"/>
      <c r="N182" s="8"/>
      <c r="O182" s="9"/>
      <c r="P182" s="9"/>
      <c r="Q182" s="9"/>
      <c r="R182" s="9"/>
      <c r="S182" s="9"/>
      <c r="T182" s="9"/>
    </row>
    <row r="183" spans="1:20" ht="15.75" customHeight="1">
      <c r="A183" s="8"/>
      <c r="B183" s="8"/>
      <c r="C183" s="8"/>
      <c r="D183" s="8"/>
      <c r="E183" s="8"/>
      <c r="F183" s="8"/>
      <c r="G183" s="8"/>
      <c r="H183" s="8"/>
      <c r="I183" s="8"/>
      <c r="J183" s="75"/>
      <c r="K183" s="8"/>
      <c r="L183" s="8"/>
      <c r="M183" s="8"/>
      <c r="N183" s="8"/>
      <c r="O183" s="9"/>
      <c r="P183" s="9"/>
      <c r="Q183" s="9"/>
      <c r="R183" s="9"/>
      <c r="S183" s="9"/>
      <c r="T183" s="9"/>
    </row>
    <row r="184" spans="1:20" ht="15.75" customHeight="1">
      <c r="A184" s="8"/>
      <c r="B184" s="8"/>
      <c r="C184" s="8"/>
      <c r="D184" s="8"/>
      <c r="E184" s="8"/>
      <c r="F184" s="8"/>
      <c r="G184" s="8"/>
      <c r="H184" s="8"/>
      <c r="I184" s="8"/>
      <c r="J184" s="75"/>
      <c r="K184" s="8"/>
      <c r="L184" s="8"/>
      <c r="M184" s="8"/>
      <c r="N184" s="8"/>
      <c r="O184" s="9"/>
      <c r="P184" s="9"/>
      <c r="Q184" s="9"/>
      <c r="R184" s="9"/>
      <c r="S184" s="9"/>
      <c r="T184" s="9"/>
    </row>
    <row r="185" spans="1:20" ht="15.75" customHeight="1">
      <c r="A185" s="8"/>
      <c r="B185" s="8"/>
      <c r="C185" s="8"/>
      <c r="D185" s="8"/>
      <c r="E185" s="8"/>
      <c r="F185" s="8"/>
      <c r="G185" s="8"/>
      <c r="H185" s="8"/>
      <c r="I185" s="8"/>
      <c r="J185" s="75"/>
      <c r="K185" s="8"/>
      <c r="L185" s="8"/>
      <c r="M185" s="8"/>
      <c r="N185" s="8"/>
      <c r="O185" s="9"/>
      <c r="P185" s="9"/>
      <c r="Q185" s="9"/>
      <c r="R185" s="9"/>
      <c r="S185" s="9"/>
      <c r="T185" s="9"/>
    </row>
    <row r="186" spans="1:20" ht="15.75" customHeight="1">
      <c r="A186" s="8"/>
      <c r="B186" s="8"/>
      <c r="C186" s="8"/>
      <c r="D186" s="8"/>
      <c r="E186" s="8"/>
      <c r="F186" s="8"/>
      <c r="G186" s="8"/>
      <c r="H186" s="8"/>
      <c r="I186" s="8"/>
      <c r="J186" s="75"/>
      <c r="K186" s="8"/>
      <c r="L186" s="8"/>
      <c r="M186" s="8"/>
      <c r="N186" s="8"/>
      <c r="O186" s="9"/>
      <c r="P186" s="9"/>
      <c r="Q186" s="9"/>
      <c r="R186" s="9"/>
      <c r="S186" s="9"/>
      <c r="T186" s="9"/>
    </row>
    <row r="187" spans="1:20" ht="15.75" customHeight="1">
      <c r="A187" s="8"/>
      <c r="B187" s="8"/>
      <c r="C187" s="8"/>
      <c r="D187" s="8"/>
      <c r="E187" s="8"/>
      <c r="F187" s="8"/>
      <c r="G187" s="8"/>
      <c r="H187" s="8"/>
      <c r="I187" s="8"/>
      <c r="J187" s="75"/>
      <c r="K187" s="8"/>
      <c r="L187" s="8"/>
      <c r="M187" s="8"/>
      <c r="N187" s="8"/>
      <c r="O187" s="9"/>
      <c r="P187" s="9"/>
      <c r="Q187" s="9"/>
      <c r="R187" s="9"/>
      <c r="S187" s="9"/>
      <c r="T187" s="9"/>
    </row>
    <row r="188" spans="1:20" ht="15.75" customHeight="1">
      <c r="A188" s="8"/>
      <c r="B188" s="8"/>
      <c r="C188" s="8"/>
      <c r="D188" s="8"/>
      <c r="E188" s="8"/>
      <c r="F188" s="8"/>
      <c r="G188" s="8"/>
      <c r="H188" s="8"/>
      <c r="I188" s="8"/>
      <c r="J188" s="75"/>
      <c r="K188" s="8"/>
      <c r="L188" s="8"/>
      <c r="M188" s="8"/>
      <c r="N188" s="8"/>
      <c r="O188" s="9"/>
      <c r="P188" s="9"/>
      <c r="Q188" s="9"/>
      <c r="R188" s="9"/>
      <c r="S188" s="9"/>
      <c r="T188" s="9"/>
    </row>
    <row r="189" spans="1:20" ht="15.75" customHeight="1">
      <c r="A189" s="8"/>
      <c r="B189" s="8"/>
      <c r="C189" s="8"/>
      <c r="D189" s="8"/>
      <c r="E189" s="8"/>
      <c r="F189" s="8"/>
      <c r="G189" s="8"/>
      <c r="H189" s="8"/>
      <c r="I189" s="8"/>
      <c r="J189" s="75"/>
      <c r="K189" s="8"/>
      <c r="L189" s="8"/>
      <c r="M189" s="8"/>
      <c r="N189" s="8"/>
      <c r="O189" s="9"/>
      <c r="P189" s="9"/>
      <c r="Q189" s="9"/>
      <c r="R189" s="9"/>
      <c r="S189" s="9"/>
      <c r="T189" s="9"/>
    </row>
    <row r="190" spans="1:20" ht="15.75" customHeight="1">
      <c r="A190" s="8"/>
      <c r="B190" s="8"/>
      <c r="C190" s="8"/>
      <c r="D190" s="8"/>
      <c r="E190" s="8"/>
      <c r="F190" s="8"/>
      <c r="G190" s="8"/>
      <c r="H190" s="8"/>
      <c r="I190" s="8"/>
      <c r="J190" s="75"/>
      <c r="K190" s="8"/>
      <c r="L190" s="8"/>
      <c r="M190" s="8"/>
      <c r="N190" s="8"/>
      <c r="O190" s="9"/>
      <c r="P190" s="9"/>
      <c r="Q190" s="9"/>
      <c r="R190" s="9"/>
      <c r="S190" s="9"/>
      <c r="T190" s="9"/>
    </row>
    <row r="191" spans="1:20" ht="15.75" customHeight="1">
      <c r="A191" s="8"/>
      <c r="B191" s="8"/>
      <c r="C191" s="8"/>
      <c r="D191" s="8"/>
      <c r="E191" s="8"/>
      <c r="F191" s="8"/>
      <c r="G191" s="8"/>
      <c r="H191" s="8"/>
      <c r="I191" s="8"/>
      <c r="J191" s="75"/>
      <c r="K191" s="8"/>
      <c r="L191" s="8"/>
      <c r="M191" s="8"/>
      <c r="N191" s="8"/>
      <c r="O191" s="9"/>
      <c r="P191" s="9"/>
      <c r="Q191" s="9"/>
      <c r="R191" s="9"/>
      <c r="S191" s="9"/>
      <c r="T191" s="9"/>
    </row>
    <row r="192" spans="1:20" ht="15.75" customHeight="1">
      <c r="A192" s="8"/>
      <c r="B192" s="8"/>
      <c r="C192" s="8"/>
      <c r="D192" s="8"/>
      <c r="E192" s="8"/>
      <c r="F192" s="8"/>
      <c r="G192" s="8"/>
      <c r="H192" s="8"/>
      <c r="I192" s="8"/>
      <c r="J192" s="75"/>
      <c r="K192" s="8"/>
      <c r="L192" s="8"/>
      <c r="M192" s="8"/>
      <c r="N192" s="8"/>
      <c r="O192" s="9"/>
      <c r="P192" s="9"/>
      <c r="Q192" s="9"/>
      <c r="R192" s="9"/>
      <c r="S192" s="9"/>
      <c r="T192" s="9"/>
    </row>
    <row r="193" spans="1:20" ht="15.75" customHeight="1">
      <c r="A193" s="8"/>
      <c r="B193" s="8"/>
      <c r="C193" s="8"/>
      <c r="D193" s="8"/>
      <c r="E193" s="8"/>
      <c r="F193" s="8"/>
      <c r="G193" s="8"/>
      <c r="H193" s="8"/>
      <c r="I193" s="8"/>
      <c r="J193" s="75"/>
      <c r="K193" s="8"/>
      <c r="L193" s="8"/>
      <c r="M193" s="8"/>
      <c r="N193" s="8"/>
      <c r="O193" s="9"/>
      <c r="P193" s="9"/>
      <c r="Q193" s="9"/>
      <c r="R193" s="9"/>
      <c r="S193" s="9"/>
      <c r="T193" s="9"/>
    </row>
    <row r="194" spans="1:20" ht="15.75" customHeight="1">
      <c r="A194" s="8"/>
      <c r="B194" s="8"/>
      <c r="C194" s="8"/>
      <c r="D194" s="8"/>
      <c r="E194" s="8"/>
      <c r="F194" s="8"/>
      <c r="G194" s="8"/>
      <c r="H194" s="8"/>
      <c r="I194" s="8"/>
      <c r="J194" s="75"/>
      <c r="K194" s="8"/>
      <c r="L194" s="8"/>
      <c r="M194" s="8"/>
      <c r="N194" s="8"/>
      <c r="O194" s="9"/>
      <c r="P194" s="9"/>
      <c r="Q194" s="9"/>
      <c r="R194" s="9"/>
      <c r="S194" s="9"/>
      <c r="T194" s="9"/>
    </row>
    <row r="195" spans="1:20" ht="15.75" customHeight="1">
      <c r="A195" s="8"/>
      <c r="B195" s="8"/>
      <c r="C195" s="8"/>
      <c r="D195" s="8"/>
      <c r="E195" s="8"/>
      <c r="F195" s="8"/>
      <c r="G195" s="8"/>
      <c r="H195" s="8"/>
      <c r="I195" s="8"/>
      <c r="J195" s="75"/>
      <c r="K195" s="8"/>
      <c r="L195" s="8"/>
      <c r="M195" s="8"/>
      <c r="N195" s="8"/>
      <c r="O195" s="9"/>
      <c r="P195" s="9"/>
      <c r="Q195" s="9"/>
      <c r="R195" s="9"/>
      <c r="S195" s="9"/>
      <c r="T195" s="9"/>
    </row>
    <row r="196" spans="1:20" ht="15.75" customHeight="1">
      <c r="A196" s="8"/>
      <c r="B196" s="8"/>
      <c r="C196" s="8"/>
      <c r="D196" s="8"/>
      <c r="E196" s="8"/>
      <c r="F196" s="8"/>
      <c r="G196" s="8"/>
      <c r="H196" s="8"/>
      <c r="I196" s="8"/>
      <c r="J196" s="75"/>
      <c r="K196" s="8"/>
      <c r="L196" s="8"/>
      <c r="M196" s="8"/>
      <c r="N196" s="8"/>
      <c r="O196" s="9"/>
      <c r="P196" s="9"/>
      <c r="Q196" s="9"/>
      <c r="R196" s="9"/>
      <c r="S196" s="9"/>
      <c r="T196" s="9"/>
    </row>
    <row r="197" spans="1:20" ht="15.75" customHeight="1">
      <c r="A197" s="8"/>
      <c r="B197" s="8"/>
      <c r="C197" s="8"/>
      <c r="D197" s="8"/>
      <c r="E197" s="8"/>
      <c r="F197" s="8"/>
      <c r="G197" s="8"/>
      <c r="H197" s="8"/>
      <c r="I197" s="8"/>
      <c r="J197" s="75"/>
      <c r="K197" s="8"/>
      <c r="L197" s="8"/>
      <c r="M197" s="8"/>
      <c r="N197" s="8"/>
      <c r="O197" s="9"/>
      <c r="P197" s="9"/>
      <c r="Q197" s="9"/>
      <c r="R197" s="9"/>
      <c r="S197" s="9"/>
      <c r="T197" s="9"/>
    </row>
    <row r="198" spans="1:20" ht="15.75" customHeight="1">
      <c r="A198" s="8"/>
      <c r="B198" s="8"/>
      <c r="C198" s="8"/>
      <c r="D198" s="8"/>
      <c r="E198" s="8"/>
      <c r="F198" s="8"/>
      <c r="G198" s="8"/>
      <c r="H198" s="8"/>
      <c r="I198" s="8"/>
      <c r="J198" s="75"/>
      <c r="K198" s="8"/>
      <c r="L198" s="8"/>
      <c r="M198" s="8"/>
      <c r="N198" s="8"/>
      <c r="O198" s="9"/>
      <c r="P198" s="9"/>
      <c r="Q198" s="9"/>
      <c r="R198" s="9"/>
      <c r="S198" s="9"/>
      <c r="T198" s="9"/>
    </row>
    <row r="199" spans="1:20" ht="15.75" customHeight="1">
      <c r="A199" s="8"/>
      <c r="B199" s="8"/>
      <c r="C199" s="8"/>
      <c r="D199" s="8"/>
      <c r="E199" s="8"/>
      <c r="F199" s="8"/>
      <c r="G199" s="8"/>
      <c r="H199" s="8"/>
      <c r="I199" s="8"/>
      <c r="J199" s="75"/>
      <c r="K199" s="8"/>
      <c r="L199" s="8"/>
      <c r="M199" s="8"/>
      <c r="N199" s="8"/>
      <c r="O199" s="9"/>
      <c r="P199" s="9"/>
      <c r="Q199" s="9"/>
      <c r="R199" s="9"/>
      <c r="S199" s="9"/>
      <c r="T199" s="9"/>
    </row>
    <row r="200" spans="1:20" ht="15.75" customHeight="1">
      <c r="A200" s="8"/>
      <c r="B200" s="8"/>
      <c r="C200" s="8"/>
      <c r="D200" s="8"/>
      <c r="E200" s="8"/>
      <c r="F200" s="8"/>
      <c r="G200" s="8"/>
      <c r="H200" s="8"/>
      <c r="I200" s="8"/>
      <c r="J200" s="75"/>
      <c r="K200" s="8"/>
      <c r="L200" s="8"/>
      <c r="M200" s="8"/>
      <c r="N200" s="8"/>
      <c r="O200" s="9"/>
      <c r="P200" s="9"/>
      <c r="Q200" s="9"/>
      <c r="R200" s="9"/>
      <c r="S200" s="9"/>
      <c r="T200" s="9"/>
    </row>
    <row r="201" spans="1:20" ht="15.75" customHeight="1">
      <c r="A201" s="8"/>
      <c r="B201" s="8"/>
      <c r="C201" s="8"/>
      <c r="D201" s="8"/>
      <c r="E201" s="8"/>
      <c r="F201" s="8"/>
      <c r="G201" s="8"/>
      <c r="H201" s="8"/>
      <c r="I201" s="8"/>
      <c r="J201" s="75"/>
      <c r="K201" s="8"/>
      <c r="L201" s="8"/>
      <c r="M201" s="8"/>
      <c r="N201" s="8"/>
      <c r="O201" s="9"/>
      <c r="P201" s="9"/>
      <c r="Q201" s="9"/>
      <c r="R201" s="9"/>
      <c r="S201" s="9"/>
      <c r="T201" s="9"/>
    </row>
    <row r="202" spans="1:20" ht="15.75" customHeight="1">
      <c r="A202" s="8"/>
      <c r="B202" s="8"/>
      <c r="C202" s="8"/>
      <c r="D202" s="8"/>
      <c r="E202" s="8"/>
      <c r="F202" s="8"/>
      <c r="G202" s="8"/>
      <c r="H202" s="8"/>
      <c r="I202" s="8"/>
      <c r="J202" s="75"/>
      <c r="K202" s="8"/>
      <c r="L202" s="8"/>
      <c r="M202" s="8"/>
      <c r="N202" s="8"/>
      <c r="O202" s="9"/>
      <c r="P202" s="9"/>
      <c r="Q202" s="9"/>
      <c r="R202" s="9"/>
      <c r="S202" s="9"/>
      <c r="T202" s="9"/>
    </row>
    <row r="203" spans="1:20" ht="15.75" customHeight="1">
      <c r="A203" s="8"/>
      <c r="B203" s="8"/>
      <c r="C203" s="8"/>
      <c r="D203" s="8"/>
      <c r="E203" s="8"/>
      <c r="F203" s="8"/>
      <c r="G203" s="8"/>
      <c r="H203" s="8"/>
      <c r="I203" s="8"/>
      <c r="J203" s="75"/>
      <c r="K203" s="8"/>
      <c r="L203" s="8"/>
      <c r="M203" s="8"/>
      <c r="N203" s="8"/>
      <c r="O203" s="9"/>
      <c r="P203" s="9"/>
      <c r="Q203" s="9"/>
      <c r="R203" s="9"/>
      <c r="S203" s="9"/>
      <c r="T203" s="9"/>
    </row>
    <row r="204" spans="1:20" ht="15.75" customHeight="1">
      <c r="A204" s="8"/>
      <c r="B204" s="8"/>
      <c r="C204" s="8"/>
      <c r="D204" s="8"/>
      <c r="E204" s="8"/>
      <c r="F204" s="8"/>
      <c r="G204" s="8"/>
      <c r="H204" s="8"/>
      <c r="I204" s="8"/>
      <c r="J204" s="75"/>
      <c r="K204" s="8"/>
      <c r="L204" s="8"/>
      <c r="M204" s="8"/>
      <c r="N204" s="8"/>
      <c r="O204" s="9"/>
      <c r="P204" s="9"/>
      <c r="Q204" s="9"/>
      <c r="R204" s="9"/>
      <c r="S204" s="9"/>
      <c r="T204" s="9"/>
    </row>
    <row r="205" spans="1:20" ht="15.75" customHeight="1">
      <c r="A205" s="8"/>
      <c r="B205" s="8"/>
      <c r="C205" s="8"/>
      <c r="D205" s="8"/>
      <c r="E205" s="8"/>
      <c r="F205" s="8"/>
      <c r="G205" s="8"/>
      <c r="H205" s="8"/>
      <c r="I205" s="8"/>
      <c r="J205" s="75"/>
      <c r="K205" s="8"/>
      <c r="L205" s="8"/>
      <c r="M205" s="8"/>
      <c r="N205" s="8"/>
      <c r="O205" s="9"/>
      <c r="P205" s="9"/>
      <c r="Q205" s="9"/>
      <c r="R205" s="9"/>
      <c r="S205" s="9"/>
      <c r="T205" s="9"/>
    </row>
    <row r="206" spans="1:20" ht="15.75" customHeight="1">
      <c r="A206" s="8"/>
      <c r="B206" s="8"/>
      <c r="C206" s="8"/>
      <c r="D206" s="8"/>
      <c r="E206" s="8"/>
      <c r="F206" s="8"/>
      <c r="G206" s="8"/>
      <c r="H206" s="8"/>
      <c r="I206" s="8"/>
      <c r="J206" s="75"/>
      <c r="K206" s="8"/>
      <c r="L206" s="8"/>
      <c r="M206" s="8"/>
      <c r="N206" s="8"/>
      <c r="O206" s="9"/>
      <c r="P206" s="9"/>
      <c r="Q206" s="9"/>
      <c r="R206" s="9"/>
      <c r="S206" s="9"/>
      <c r="T206" s="9"/>
    </row>
    <row r="207" spans="1:20" ht="15.75" customHeight="1">
      <c r="A207" s="8"/>
      <c r="B207" s="8"/>
      <c r="C207" s="8"/>
      <c r="D207" s="8"/>
      <c r="E207" s="8"/>
      <c r="F207" s="8"/>
      <c r="G207" s="8"/>
      <c r="H207" s="8"/>
      <c r="I207" s="8"/>
      <c r="J207" s="75"/>
      <c r="K207" s="8"/>
      <c r="L207" s="8"/>
      <c r="M207" s="8"/>
      <c r="N207" s="8"/>
      <c r="O207" s="9"/>
      <c r="P207" s="9"/>
      <c r="Q207" s="9"/>
      <c r="R207" s="9"/>
      <c r="S207" s="9"/>
      <c r="T207" s="9"/>
    </row>
    <row r="208" spans="1:20" ht="15.75" customHeight="1">
      <c r="A208" s="8"/>
      <c r="B208" s="8"/>
      <c r="C208" s="8"/>
      <c r="D208" s="8"/>
      <c r="E208" s="8"/>
      <c r="F208" s="8"/>
      <c r="G208" s="8"/>
      <c r="H208" s="8"/>
      <c r="I208" s="8"/>
      <c r="J208" s="75"/>
      <c r="K208" s="8"/>
      <c r="L208" s="8"/>
      <c r="M208" s="8"/>
      <c r="N208" s="8"/>
      <c r="O208" s="9"/>
      <c r="P208" s="9"/>
      <c r="Q208" s="9"/>
      <c r="R208" s="9"/>
      <c r="S208" s="9"/>
      <c r="T208" s="9"/>
    </row>
    <row r="209" spans="1:20" ht="15.75" customHeight="1">
      <c r="A209" s="8"/>
      <c r="B209" s="8"/>
      <c r="C209" s="8"/>
      <c r="D209" s="8"/>
      <c r="E209" s="8"/>
      <c r="F209" s="8"/>
      <c r="G209" s="8"/>
      <c r="H209" s="8"/>
      <c r="I209" s="8"/>
      <c r="J209" s="75"/>
      <c r="K209" s="8"/>
      <c r="L209" s="8"/>
      <c r="M209" s="8"/>
      <c r="N209" s="8"/>
      <c r="O209" s="9"/>
      <c r="P209" s="9"/>
      <c r="Q209" s="9"/>
      <c r="R209" s="9"/>
      <c r="S209" s="9"/>
      <c r="T209" s="9"/>
    </row>
    <row r="210" spans="1:20" ht="15.75" customHeight="1">
      <c r="A210" s="8"/>
      <c r="B210" s="8"/>
      <c r="C210" s="8"/>
      <c r="D210" s="8"/>
      <c r="E210" s="8"/>
      <c r="F210" s="8"/>
      <c r="G210" s="8"/>
      <c r="H210" s="8"/>
      <c r="I210" s="8"/>
      <c r="J210" s="75"/>
      <c r="K210" s="8"/>
      <c r="L210" s="8"/>
      <c r="M210" s="8"/>
      <c r="N210" s="8"/>
      <c r="O210" s="9"/>
      <c r="P210" s="9"/>
      <c r="Q210" s="9"/>
      <c r="R210" s="9"/>
      <c r="S210" s="9"/>
      <c r="T210" s="9"/>
    </row>
    <row r="211" spans="1:20" ht="15.75" customHeight="1">
      <c r="A211" s="8"/>
      <c r="B211" s="8"/>
      <c r="C211" s="8"/>
      <c r="D211" s="8"/>
      <c r="E211" s="8"/>
      <c r="F211" s="8"/>
      <c r="G211" s="8"/>
      <c r="H211" s="8"/>
      <c r="I211" s="8"/>
      <c r="J211" s="75"/>
      <c r="K211" s="8"/>
      <c r="L211" s="8"/>
      <c r="M211" s="8"/>
      <c r="N211" s="8"/>
      <c r="O211" s="9"/>
      <c r="P211" s="9"/>
      <c r="Q211" s="9"/>
      <c r="R211" s="9"/>
      <c r="S211" s="9"/>
      <c r="T211" s="9"/>
    </row>
    <row r="212" spans="1:20" ht="15.75" customHeight="1">
      <c r="A212" s="8"/>
      <c r="B212" s="8"/>
      <c r="C212" s="8"/>
      <c r="D212" s="8"/>
      <c r="E212" s="8"/>
      <c r="F212" s="8"/>
      <c r="G212" s="8"/>
      <c r="H212" s="8"/>
      <c r="I212" s="8"/>
      <c r="J212" s="75"/>
      <c r="K212" s="8"/>
      <c r="L212" s="8"/>
      <c r="M212" s="8"/>
      <c r="N212" s="8"/>
      <c r="O212" s="9"/>
      <c r="P212" s="9"/>
      <c r="Q212" s="9"/>
      <c r="R212" s="9"/>
      <c r="S212" s="9"/>
      <c r="T212" s="9"/>
    </row>
    <row r="213" spans="1:20" ht="15.75" customHeight="1">
      <c r="A213" s="8"/>
      <c r="B213" s="8"/>
      <c r="C213" s="8"/>
      <c r="D213" s="8"/>
      <c r="E213" s="8"/>
      <c r="F213" s="8"/>
      <c r="G213" s="8"/>
      <c r="H213" s="8"/>
      <c r="I213" s="8"/>
      <c r="J213" s="75"/>
      <c r="K213" s="8"/>
      <c r="L213" s="8"/>
      <c r="M213" s="8"/>
      <c r="N213" s="8"/>
      <c r="O213" s="9"/>
      <c r="P213" s="9"/>
      <c r="Q213" s="9"/>
      <c r="R213" s="9"/>
      <c r="S213" s="9"/>
      <c r="T213" s="9"/>
    </row>
    <row r="214" spans="1:20" ht="15.75" customHeight="1">
      <c r="A214" s="8"/>
      <c r="B214" s="8"/>
      <c r="C214" s="8"/>
      <c r="D214" s="8"/>
      <c r="E214" s="8"/>
      <c r="F214" s="8"/>
      <c r="G214" s="8"/>
      <c r="H214" s="8"/>
      <c r="I214" s="8"/>
      <c r="J214" s="75"/>
      <c r="K214" s="8"/>
      <c r="L214" s="8"/>
      <c r="M214" s="8"/>
      <c r="N214" s="8"/>
      <c r="O214" s="9"/>
      <c r="P214" s="9"/>
      <c r="Q214" s="9"/>
      <c r="R214" s="9"/>
      <c r="S214" s="9"/>
      <c r="T214" s="9"/>
    </row>
    <row r="215" spans="1:20" ht="15.75" customHeight="1">
      <c r="A215" s="8"/>
      <c r="B215" s="8"/>
      <c r="C215" s="8"/>
      <c r="D215" s="8"/>
      <c r="E215" s="8"/>
      <c r="F215" s="8"/>
      <c r="G215" s="8"/>
      <c r="H215" s="8"/>
      <c r="I215" s="8"/>
      <c r="J215" s="75"/>
      <c r="K215" s="8"/>
      <c r="L215" s="8"/>
      <c r="M215" s="8"/>
      <c r="N215" s="8"/>
      <c r="O215" s="9"/>
      <c r="P215" s="9"/>
      <c r="Q215" s="9"/>
      <c r="R215" s="9"/>
      <c r="S215" s="9"/>
      <c r="T215" s="9"/>
    </row>
    <row r="216" spans="1:20" ht="15.75" customHeight="1">
      <c r="A216" s="8"/>
      <c r="B216" s="8"/>
      <c r="C216" s="8"/>
      <c r="D216" s="8"/>
      <c r="E216" s="8"/>
      <c r="F216" s="8"/>
      <c r="G216" s="8"/>
      <c r="H216" s="8"/>
      <c r="I216" s="8"/>
      <c r="J216" s="75"/>
      <c r="K216" s="8"/>
      <c r="L216" s="8"/>
      <c r="M216" s="8"/>
      <c r="N216" s="8"/>
      <c r="O216" s="9"/>
      <c r="P216" s="9"/>
      <c r="Q216" s="9"/>
      <c r="R216" s="9"/>
      <c r="S216" s="9"/>
      <c r="T216" s="9"/>
    </row>
    <row r="217" spans="1:20" ht="15.75" customHeight="1">
      <c r="A217" s="8"/>
      <c r="B217" s="8"/>
      <c r="C217" s="8"/>
      <c r="D217" s="8"/>
      <c r="E217" s="8"/>
      <c r="F217" s="8"/>
      <c r="G217" s="8"/>
      <c r="H217" s="8"/>
      <c r="I217" s="8"/>
      <c r="J217" s="75"/>
      <c r="K217" s="8"/>
      <c r="L217" s="8"/>
      <c r="M217" s="8"/>
      <c r="N217" s="8"/>
      <c r="O217" s="9"/>
      <c r="P217" s="9"/>
      <c r="Q217" s="9"/>
      <c r="R217" s="9"/>
      <c r="S217" s="9"/>
      <c r="T217" s="9"/>
    </row>
    <row r="218" spans="1:20" ht="15.75" customHeight="1">
      <c r="A218" s="8"/>
      <c r="B218" s="8"/>
      <c r="C218" s="8"/>
      <c r="D218" s="8"/>
      <c r="E218" s="8"/>
      <c r="F218" s="8"/>
      <c r="G218" s="8"/>
      <c r="H218" s="8"/>
      <c r="I218" s="8"/>
      <c r="J218" s="75"/>
      <c r="K218" s="8"/>
      <c r="L218" s="8"/>
      <c r="M218" s="8"/>
      <c r="N218" s="8"/>
      <c r="O218" s="9"/>
      <c r="P218" s="9"/>
      <c r="Q218" s="9"/>
      <c r="R218" s="9"/>
      <c r="S218" s="9"/>
      <c r="T218" s="9"/>
    </row>
    <row r="219" spans="1:20" ht="15.75" customHeight="1">
      <c r="A219" s="8"/>
      <c r="B219" s="8"/>
      <c r="C219" s="8"/>
      <c r="D219" s="8"/>
      <c r="E219" s="8"/>
      <c r="F219" s="8"/>
      <c r="G219" s="8"/>
      <c r="H219" s="8"/>
      <c r="I219" s="8"/>
      <c r="J219" s="75"/>
      <c r="K219" s="8"/>
      <c r="L219" s="8"/>
      <c r="M219" s="8"/>
      <c r="N219" s="8"/>
      <c r="O219" s="9"/>
      <c r="P219" s="9"/>
      <c r="Q219" s="9"/>
      <c r="R219" s="9"/>
      <c r="S219" s="9"/>
      <c r="T219" s="9"/>
    </row>
    <row r="220" spans="1:20" ht="15.75" customHeight="1">
      <c r="A220" s="8"/>
      <c r="B220" s="8"/>
      <c r="C220" s="8"/>
      <c r="D220" s="8"/>
      <c r="E220" s="8"/>
      <c r="F220" s="8"/>
      <c r="G220" s="8"/>
      <c r="H220" s="8"/>
      <c r="I220" s="8"/>
      <c r="J220" s="75"/>
      <c r="K220" s="8"/>
      <c r="L220" s="8"/>
      <c r="M220" s="8"/>
      <c r="N220" s="8"/>
      <c r="O220" s="9"/>
      <c r="P220" s="9"/>
      <c r="Q220" s="9"/>
      <c r="R220" s="9"/>
      <c r="S220" s="9"/>
      <c r="T220" s="9"/>
    </row>
    <row r="221" spans="1:20" ht="15.75" customHeight="1">
      <c r="A221" s="8"/>
      <c r="B221" s="8"/>
      <c r="C221" s="8"/>
      <c r="D221" s="8"/>
      <c r="E221" s="8"/>
      <c r="F221" s="8"/>
      <c r="G221" s="8"/>
      <c r="H221" s="8"/>
      <c r="I221" s="8"/>
      <c r="J221" s="75"/>
      <c r="K221" s="8"/>
      <c r="L221" s="8"/>
      <c r="M221" s="8"/>
      <c r="N221" s="8"/>
      <c r="O221" s="9"/>
      <c r="P221" s="9"/>
      <c r="Q221" s="9"/>
      <c r="R221" s="9"/>
      <c r="S221" s="9"/>
      <c r="T221" s="9"/>
    </row>
    <row r="222" spans="1:20" ht="15.75" customHeight="1">
      <c r="A222" s="8"/>
      <c r="B222" s="8"/>
      <c r="C222" s="8"/>
      <c r="D222" s="8"/>
      <c r="E222" s="8"/>
      <c r="F222" s="8"/>
      <c r="G222" s="8"/>
      <c r="H222" s="8"/>
      <c r="I222" s="8"/>
      <c r="J222" s="75"/>
      <c r="K222" s="8"/>
      <c r="L222" s="8"/>
      <c r="M222" s="8"/>
      <c r="N222" s="8"/>
      <c r="O222" s="9"/>
      <c r="P222" s="9"/>
      <c r="Q222" s="9"/>
      <c r="R222" s="9"/>
      <c r="S222" s="9"/>
      <c r="T222" s="9"/>
    </row>
    <row r="223" spans="1:20" ht="15.75" customHeight="1">
      <c r="A223" s="8"/>
      <c r="B223" s="8"/>
      <c r="C223" s="8"/>
      <c r="D223" s="8"/>
      <c r="E223" s="8"/>
      <c r="F223" s="8"/>
      <c r="G223" s="8"/>
      <c r="H223" s="8"/>
      <c r="I223" s="8"/>
      <c r="J223" s="75"/>
      <c r="K223" s="8"/>
      <c r="L223" s="8"/>
      <c r="M223" s="8"/>
      <c r="N223" s="8"/>
      <c r="O223" s="9"/>
      <c r="P223" s="9"/>
      <c r="Q223" s="9"/>
      <c r="R223" s="9"/>
      <c r="S223" s="9"/>
      <c r="T223" s="9"/>
    </row>
    <row r="224" spans="1:20" ht="15.75" customHeight="1">
      <c r="A224" s="8"/>
      <c r="B224" s="8"/>
      <c r="C224" s="8"/>
      <c r="D224" s="8"/>
      <c r="E224" s="8"/>
      <c r="F224" s="8"/>
      <c r="G224" s="8"/>
      <c r="H224" s="8"/>
      <c r="I224" s="8"/>
      <c r="J224" s="75"/>
      <c r="K224" s="8"/>
      <c r="L224" s="8"/>
      <c r="M224" s="8"/>
      <c r="N224" s="8"/>
      <c r="O224" s="9"/>
      <c r="P224" s="9"/>
      <c r="Q224" s="9"/>
      <c r="R224" s="9"/>
      <c r="S224" s="9"/>
      <c r="T224" s="9"/>
    </row>
    <row r="225" spans="1:20" ht="15.75" customHeight="1">
      <c r="A225" s="8"/>
      <c r="B225" s="8"/>
      <c r="C225" s="8"/>
      <c r="D225" s="8"/>
      <c r="E225" s="8"/>
      <c r="F225" s="8"/>
      <c r="G225" s="8"/>
      <c r="H225" s="8"/>
      <c r="I225" s="8"/>
      <c r="J225" s="75"/>
      <c r="K225" s="8"/>
      <c r="L225" s="8"/>
      <c r="M225" s="8"/>
      <c r="N225" s="8"/>
      <c r="O225" s="9"/>
      <c r="P225" s="9"/>
      <c r="Q225" s="9"/>
      <c r="R225" s="9"/>
      <c r="S225" s="9"/>
      <c r="T225" s="9"/>
    </row>
    <row r="226" spans="1:20" ht="15.75" customHeight="1">
      <c r="A226" s="8"/>
      <c r="B226" s="8"/>
      <c r="C226" s="8"/>
      <c r="D226" s="8"/>
      <c r="E226" s="8"/>
      <c r="F226" s="8"/>
      <c r="G226" s="8"/>
      <c r="H226" s="8"/>
      <c r="I226" s="8"/>
      <c r="J226" s="75"/>
      <c r="K226" s="8"/>
      <c r="L226" s="8"/>
      <c r="M226" s="8"/>
      <c r="N226" s="8"/>
      <c r="O226" s="9"/>
      <c r="P226" s="9"/>
      <c r="Q226" s="9"/>
      <c r="R226" s="9"/>
      <c r="S226" s="9"/>
      <c r="T226" s="9"/>
    </row>
    <row r="227" spans="1:20" ht="15.75" customHeight="1">
      <c r="A227" s="8"/>
      <c r="B227" s="8"/>
      <c r="C227" s="8"/>
      <c r="D227" s="8"/>
      <c r="E227" s="8"/>
      <c r="F227" s="8"/>
      <c r="G227" s="8"/>
      <c r="H227" s="8"/>
      <c r="I227" s="8"/>
      <c r="J227" s="75"/>
      <c r="K227" s="8"/>
      <c r="L227" s="8"/>
      <c r="M227" s="8"/>
      <c r="N227" s="8"/>
      <c r="O227" s="9"/>
      <c r="P227" s="9"/>
      <c r="Q227" s="9"/>
      <c r="R227" s="9"/>
      <c r="S227" s="9"/>
      <c r="T227" s="9"/>
    </row>
    <row r="228" spans="1:20" ht="15.75" customHeight="1">
      <c r="A228" s="8"/>
      <c r="B228" s="8"/>
      <c r="C228" s="8"/>
      <c r="D228" s="8"/>
      <c r="E228" s="8"/>
      <c r="F228" s="8"/>
      <c r="G228" s="8"/>
      <c r="H228" s="8"/>
      <c r="I228" s="8"/>
      <c r="J228" s="75"/>
      <c r="K228" s="8"/>
      <c r="L228" s="8"/>
      <c r="M228" s="8"/>
      <c r="N228" s="8"/>
      <c r="O228" s="9"/>
      <c r="P228" s="9"/>
      <c r="Q228" s="9"/>
      <c r="R228" s="9"/>
      <c r="S228" s="9"/>
      <c r="T228" s="9"/>
    </row>
    <row r="229" spans="1:20" ht="15.75" customHeight="1">
      <c r="A229" s="8"/>
      <c r="B229" s="8"/>
      <c r="C229" s="8"/>
      <c r="D229" s="8"/>
      <c r="E229" s="8"/>
      <c r="F229" s="8"/>
      <c r="G229" s="8"/>
      <c r="H229" s="8"/>
      <c r="I229" s="8"/>
      <c r="J229" s="75"/>
      <c r="K229" s="8"/>
      <c r="L229" s="8"/>
      <c r="M229" s="8"/>
      <c r="N229" s="8"/>
      <c r="O229" s="9"/>
      <c r="P229" s="9"/>
      <c r="Q229" s="9"/>
      <c r="R229" s="9"/>
      <c r="S229" s="9"/>
      <c r="T229" s="9"/>
    </row>
    <row r="230" spans="1:20" ht="15.75" customHeight="1">
      <c r="A230" s="8"/>
      <c r="B230" s="8"/>
      <c r="C230" s="8"/>
      <c r="D230" s="8"/>
      <c r="E230" s="8"/>
      <c r="F230" s="8"/>
      <c r="G230" s="8"/>
      <c r="H230" s="8"/>
      <c r="I230" s="8"/>
      <c r="J230" s="75"/>
      <c r="K230" s="8"/>
      <c r="L230" s="8"/>
      <c r="M230" s="8"/>
      <c r="N230" s="8"/>
      <c r="O230" s="9"/>
      <c r="P230" s="9"/>
      <c r="Q230" s="9"/>
      <c r="R230" s="9"/>
      <c r="S230" s="9"/>
      <c r="T230" s="9"/>
    </row>
    <row r="231" spans="1:20" ht="15.75" customHeight="1">
      <c r="A231" s="8"/>
      <c r="B231" s="8"/>
      <c r="C231" s="8"/>
      <c r="D231" s="8"/>
      <c r="E231" s="8"/>
      <c r="F231" s="8"/>
      <c r="G231" s="8"/>
      <c r="H231" s="8"/>
      <c r="I231" s="8"/>
      <c r="J231" s="75"/>
      <c r="K231" s="8"/>
      <c r="L231" s="8"/>
      <c r="M231" s="8"/>
      <c r="N231" s="8"/>
      <c r="O231" s="9"/>
      <c r="P231" s="9"/>
      <c r="Q231" s="9"/>
      <c r="R231" s="9"/>
      <c r="S231" s="9"/>
      <c r="T231" s="9"/>
    </row>
    <row r="232" spans="1:20" ht="15.75" customHeight="1">
      <c r="A232" s="8"/>
      <c r="B232" s="8"/>
      <c r="C232" s="8"/>
      <c r="D232" s="8"/>
      <c r="E232" s="8"/>
      <c r="F232" s="8"/>
      <c r="G232" s="8"/>
      <c r="H232" s="8"/>
      <c r="I232" s="8"/>
      <c r="J232" s="75"/>
      <c r="K232" s="8"/>
      <c r="L232" s="8"/>
      <c r="M232" s="8"/>
      <c r="N232" s="8"/>
      <c r="O232" s="9"/>
      <c r="P232" s="9"/>
      <c r="Q232" s="9"/>
      <c r="R232" s="9"/>
      <c r="S232" s="9"/>
      <c r="T232" s="9"/>
    </row>
    <row r="233" spans="1:20" ht="15.75" customHeight="1">
      <c r="J233" s="76"/>
      <c r="N233" s="12"/>
    </row>
    <row r="234" spans="1:20" ht="15.75" customHeight="1">
      <c r="J234" s="76"/>
      <c r="N234" s="12"/>
    </row>
    <row r="235" spans="1:20" ht="15.75" customHeight="1">
      <c r="J235" s="76"/>
      <c r="N235" s="12"/>
    </row>
    <row r="236" spans="1:20" ht="15.75" customHeight="1">
      <c r="J236" s="76"/>
      <c r="N236" s="12"/>
    </row>
    <row r="237" spans="1:20" ht="15.75" customHeight="1">
      <c r="J237" s="76"/>
      <c r="N237" s="12"/>
    </row>
    <row r="238" spans="1:20" ht="15.75" customHeight="1">
      <c r="J238" s="76"/>
      <c r="N238" s="12"/>
    </row>
    <row r="239" spans="1:20" ht="15.75" customHeight="1">
      <c r="J239" s="76"/>
      <c r="N239" s="12"/>
    </row>
    <row r="240" spans="1:20" ht="15.75" customHeight="1">
      <c r="J240" s="76"/>
      <c r="N240" s="12"/>
    </row>
    <row r="241" spans="10:14" ht="15.75" customHeight="1">
      <c r="J241" s="76"/>
      <c r="N241" s="12"/>
    </row>
    <row r="242" spans="10:14" ht="15.75" customHeight="1">
      <c r="J242" s="76"/>
      <c r="N242" s="12"/>
    </row>
    <row r="243" spans="10:14" ht="15.75" customHeight="1">
      <c r="J243" s="76"/>
      <c r="N243" s="12"/>
    </row>
    <row r="244" spans="10:14" ht="15.75" customHeight="1">
      <c r="J244" s="76"/>
      <c r="N244" s="12"/>
    </row>
    <row r="245" spans="10:14" ht="15.75" customHeight="1">
      <c r="J245" s="76"/>
      <c r="N245" s="12"/>
    </row>
    <row r="246" spans="10:14" ht="15.75" customHeight="1">
      <c r="J246" s="76"/>
      <c r="N246" s="12"/>
    </row>
    <row r="247" spans="10:14" ht="15.75" customHeight="1">
      <c r="J247" s="76"/>
      <c r="N247" s="12"/>
    </row>
    <row r="248" spans="10:14" ht="15.75" customHeight="1">
      <c r="J248" s="76"/>
      <c r="N248" s="12"/>
    </row>
    <row r="249" spans="10:14" ht="15.75" customHeight="1">
      <c r="J249" s="76"/>
      <c r="N249" s="12"/>
    </row>
    <row r="250" spans="10:14" ht="15.75" customHeight="1">
      <c r="J250" s="76"/>
      <c r="N250" s="12"/>
    </row>
    <row r="251" spans="10:14" ht="15.75" customHeight="1">
      <c r="J251" s="76"/>
      <c r="N251" s="12"/>
    </row>
    <row r="252" spans="10:14" ht="15.75" customHeight="1">
      <c r="J252" s="76"/>
      <c r="N252" s="12"/>
    </row>
    <row r="253" spans="10:14" ht="15.75" customHeight="1">
      <c r="J253" s="76"/>
      <c r="N253" s="12"/>
    </row>
    <row r="254" spans="10:14" ht="15.75" customHeight="1">
      <c r="J254" s="76"/>
      <c r="N254" s="12"/>
    </row>
    <row r="255" spans="10:14" ht="15.75" customHeight="1">
      <c r="J255" s="76"/>
      <c r="N255" s="12"/>
    </row>
    <row r="256" spans="10:14" ht="15.75" customHeight="1">
      <c r="J256" s="76"/>
      <c r="N256" s="12"/>
    </row>
    <row r="257" spans="10:14" ht="15.75" customHeight="1">
      <c r="J257" s="76"/>
      <c r="N257" s="12"/>
    </row>
    <row r="258" spans="10:14" ht="15.75" customHeight="1">
      <c r="J258" s="76"/>
      <c r="N258" s="12"/>
    </row>
    <row r="259" spans="10:14" ht="15.75" customHeight="1">
      <c r="J259" s="76"/>
      <c r="N259" s="12"/>
    </row>
    <row r="260" spans="10:14" ht="15.75" customHeight="1">
      <c r="J260" s="76"/>
      <c r="N260" s="12"/>
    </row>
    <row r="261" spans="10:14" ht="15.75" customHeight="1">
      <c r="J261" s="76"/>
      <c r="N261" s="12"/>
    </row>
    <row r="262" spans="10:14" ht="15.75" customHeight="1">
      <c r="J262" s="76"/>
      <c r="N262" s="12"/>
    </row>
    <row r="263" spans="10:14" ht="15.75" customHeight="1">
      <c r="J263" s="76"/>
      <c r="N263" s="12"/>
    </row>
    <row r="264" spans="10:14" ht="15.75" customHeight="1">
      <c r="J264" s="76"/>
      <c r="N264" s="12"/>
    </row>
    <row r="265" spans="10:14" ht="15.75" customHeight="1">
      <c r="J265" s="76"/>
      <c r="N265" s="12"/>
    </row>
    <row r="266" spans="10:14" ht="15.75" customHeight="1">
      <c r="J266" s="76"/>
      <c r="N266" s="12"/>
    </row>
    <row r="267" spans="10:14" ht="15.75" customHeight="1">
      <c r="J267" s="76"/>
      <c r="N267" s="12"/>
    </row>
    <row r="268" spans="10:14" ht="15.75" customHeight="1">
      <c r="J268" s="76"/>
      <c r="N268" s="12"/>
    </row>
    <row r="269" spans="10:14" ht="15.75" customHeight="1">
      <c r="J269" s="76"/>
      <c r="N269" s="12"/>
    </row>
    <row r="270" spans="10:14" ht="15.75" customHeight="1">
      <c r="J270" s="76"/>
      <c r="N270" s="12"/>
    </row>
    <row r="271" spans="10:14" ht="15.75" customHeight="1">
      <c r="J271" s="76"/>
      <c r="N271" s="12"/>
    </row>
    <row r="272" spans="10:14" ht="15.75" customHeight="1">
      <c r="J272" s="76"/>
      <c r="N272" s="12"/>
    </row>
    <row r="273" spans="10:14" ht="15.75" customHeight="1">
      <c r="J273" s="76"/>
      <c r="N273" s="12"/>
    </row>
    <row r="274" spans="10:14" ht="15.75" customHeight="1">
      <c r="J274" s="76"/>
      <c r="N274" s="12"/>
    </row>
    <row r="275" spans="10:14" ht="15.75" customHeight="1">
      <c r="J275" s="76"/>
      <c r="N275" s="12"/>
    </row>
    <row r="276" spans="10:14" ht="15.75" customHeight="1">
      <c r="J276" s="76"/>
      <c r="N276" s="12"/>
    </row>
    <row r="277" spans="10:14" ht="15.75" customHeight="1">
      <c r="J277" s="76"/>
      <c r="N277" s="12"/>
    </row>
    <row r="278" spans="10:14" ht="15.75" customHeight="1">
      <c r="J278" s="76"/>
      <c r="N278" s="12"/>
    </row>
    <row r="279" spans="10:14" ht="15.75" customHeight="1">
      <c r="J279" s="76"/>
      <c r="N279" s="12"/>
    </row>
    <row r="280" spans="10:14" ht="15.75" customHeight="1">
      <c r="J280" s="76"/>
      <c r="N280" s="12"/>
    </row>
    <row r="281" spans="10:14" ht="15.75" customHeight="1">
      <c r="J281" s="76"/>
      <c r="N281" s="12"/>
    </row>
    <row r="282" spans="10:14" ht="15.75" customHeight="1">
      <c r="J282" s="76"/>
      <c r="N282" s="12"/>
    </row>
    <row r="283" spans="10:14" ht="15.75" customHeight="1">
      <c r="J283" s="76"/>
      <c r="N283" s="12"/>
    </row>
    <row r="284" spans="10:14" ht="15.75" customHeight="1">
      <c r="J284" s="76"/>
      <c r="N284" s="12"/>
    </row>
    <row r="285" spans="10:14" ht="15.75" customHeight="1">
      <c r="J285" s="76"/>
      <c r="N285" s="12"/>
    </row>
    <row r="286" spans="10:14" ht="15.75" customHeight="1">
      <c r="J286" s="76"/>
      <c r="N286" s="12"/>
    </row>
    <row r="287" spans="10:14" ht="15.75" customHeight="1">
      <c r="J287" s="76"/>
      <c r="N287" s="12"/>
    </row>
    <row r="288" spans="10:14" ht="15.75" customHeight="1">
      <c r="J288" s="76"/>
      <c r="N288" s="12"/>
    </row>
    <row r="289" spans="10:14" ht="15.75" customHeight="1">
      <c r="J289" s="76"/>
      <c r="N289" s="12"/>
    </row>
    <row r="290" spans="10:14" ht="15.75" customHeight="1">
      <c r="J290" s="76"/>
      <c r="N290" s="12"/>
    </row>
    <row r="291" spans="10:14" ht="15.75" customHeight="1">
      <c r="J291" s="76"/>
      <c r="N291" s="12"/>
    </row>
    <row r="292" spans="10:14" ht="15.75" customHeight="1">
      <c r="J292" s="76"/>
      <c r="N292" s="12"/>
    </row>
    <row r="293" spans="10:14" ht="15.75" customHeight="1">
      <c r="J293" s="76"/>
      <c r="N293" s="12"/>
    </row>
    <row r="294" spans="10:14" ht="15.75" customHeight="1">
      <c r="J294" s="76"/>
      <c r="N294" s="12"/>
    </row>
    <row r="295" spans="10:14" ht="15.75" customHeight="1">
      <c r="J295" s="76"/>
      <c r="N295" s="12"/>
    </row>
    <row r="296" spans="10:14" ht="15.75" customHeight="1">
      <c r="J296" s="76"/>
      <c r="N296" s="12"/>
    </row>
    <row r="297" spans="10:14" ht="15.75" customHeight="1">
      <c r="J297" s="76"/>
      <c r="N297" s="12"/>
    </row>
    <row r="298" spans="10:14" ht="15.75" customHeight="1">
      <c r="J298" s="76"/>
      <c r="N298" s="12"/>
    </row>
    <row r="299" spans="10:14" ht="15.75" customHeight="1">
      <c r="J299" s="76"/>
      <c r="N299" s="12"/>
    </row>
    <row r="300" spans="10:14" ht="15.75" customHeight="1">
      <c r="J300" s="76"/>
      <c r="N300" s="12"/>
    </row>
    <row r="301" spans="10:14" ht="15.75" customHeight="1">
      <c r="J301" s="76"/>
      <c r="N301" s="12"/>
    </row>
    <row r="302" spans="10:14" ht="15.75" customHeight="1">
      <c r="J302" s="76"/>
      <c r="N302" s="12"/>
    </row>
    <row r="303" spans="10:14" ht="15.75" customHeight="1">
      <c r="J303" s="76"/>
      <c r="N303" s="12"/>
    </row>
    <row r="304" spans="10:14" ht="15.75" customHeight="1">
      <c r="J304" s="76"/>
      <c r="N304" s="12"/>
    </row>
    <row r="305" spans="10:14" ht="15.75" customHeight="1">
      <c r="J305" s="76"/>
      <c r="N305" s="12"/>
    </row>
    <row r="306" spans="10:14" ht="15.75" customHeight="1">
      <c r="J306" s="76"/>
      <c r="N306" s="12"/>
    </row>
    <row r="307" spans="10:14" ht="15.75" customHeight="1">
      <c r="J307" s="76"/>
      <c r="N307" s="12"/>
    </row>
    <row r="308" spans="10:14" ht="15.75" customHeight="1">
      <c r="J308" s="76"/>
      <c r="N308" s="12"/>
    </row>
    <row r="309" spans="10:14" ht="15.75" customHeight="1">
      <c r="J309" s="76"/>
      <c r="N309" s="12"/>
    </row>
    <row r="310" spans="10:14" ht="15.75" customHeight="1">
      <c r="J310" s="76"/>
      <c r="N310" s="12"/>
    </row>
    <row r="311" spans="10:14" ht="15.75" customHeight="1">
      <c r="J311" s="76"/>
      <c r="N311" s="12"/>
    </row>
    <row r="312" spans="10:14" ht="15.75" customHeight="1">
      <c r="J312" s="76"/>
      <c r="N312" s="12"/>
    </row>
    <row r="313" spans="10:14" ht="15.75" customHeight="1">
      <c r="J313" s="76"/>
      <c r="N313" s="12"/>
    </row>
    <row r="314" spans="10:14" ht="15.75" customHeight="1">
      <c r="J314" s="76"/>
      <c r="N314" s="12"/>
    </row>
    <row r="315" spans="10:14" ht="15.75" customHeight="1">
      <c r="J315" s="76"/>
      <c r="N315" s="12"/>
    </row>
    <row r="316" spans="10:14" ht="15.75" customHeight="1">
      <c r="J316" s="76"/>
      <c r="N316" s="12"/>
    </row>
    <row r="317" spans="10:14" ht="15.75" customHeight="1">
      <c r="J317" s="76"/>
      <c r="N317" s="12"/>
    </row>
    <row r="318" spans="10:14" ht="15.75" customHeight="1">
      <c r="J318" s="76"/>
      <c r="N318" s="12"/>
    </row>
    <row r="319" spans="10:14" ht="15.75" customHeight="1">
      <c r="J319" s="76"/>
      <c r="N319" s="12"/>
    </row>
    <row r="320" spans="10:14" ht="15.75" customHeight="1">
      <c r="J320" s="76"/>
      <c r="N320" s="12"/>
    </row>
    <row r="321" spans="10:14" ht="15.75" customHeight="1">
      <c r="J321" s="76"/>
      <c r="N321" s="12"/>
    </row>
    <row r="322" spans="10:14" ht="15.75" customHeight="1">
      <c r="J322" s="76"/>
      <c r="N322" s="12"/>
    </row>
    <row r="323" spans="10:14" ht="15.75" customHeight="1">
      <c r="J323" s="76"/>
      <c r="N323" s="12"/>
    </row>
    <row r="324" spans="10:14" ht="15.75" customHeight="1">
      <c r="J324" s="76"/>
      <c r="N324" s="12"/>
    </row>
    <row r="325" spans="10:14" ht="15.75" customHeight="1">
      <c r="J325" s="76"/>
      <c r="N325" s="12"/>
    </row>
    <row r="326" spans="10:14" ht="15.75" customHeight="1">
      <c r="J326" s="76"/>
      <c r="N326" s="12"/>
    </row>
    <row r="327" spans="10:14" ht="15.75" customHeight="1">
      <c r="J327" s="76"/>
      <c r="N327" s="12"/>
    </row>
    <row r="328" spans="10:14" ht="15.75" customHeight="1">
      <c r="J328" s="76"/>
      <c r="N328" s="12"/>
    </row>
    <row r="329" spans="10:14" ht="15.75" customHeight="1">
      <c r="J329" s="76"/>
      <c r="N329" s="12"/>
    </row>
    <row r="330" spans="10:14" ht="15.75" customHeight="1">
      <c r="J330" s="76"/>
      <c r="N330" s="12"/>
    </row>
    <row r="331" spans="10:14" ht="15.75" customHeight="1">
      <c r="J331" s="76"/>
      <c r="N331" s="12"/>
    </row>
    <row r="332" spans="10:14" ht="15.75" customHeight="1">
      <c r="J332" s="76"/>
      <c r="N332" s="12"/>
    </row>
    <row r="333" spans="10:14" ht="15.75" customHeight="1">
      <c r="J333" s="76"/>
      <c r="N333" s="12"/>
    </row>
    <row r="334" spans="10:14" ht="15.75" customHeight="1">
      <c r="J334" s="76"/>
      <c r="N334" s="12"/>
    </row>
    <row r="335" spans="10:14" ht="15.75" customHeight="1">
      <c r="J335" s="76"/>
      <c r="N335" s="12"/>
    </row>
    <row r="336" spans="10:14" ht="15.75" customHeight="1">
      <c r="J336" s="76"/>
      <c r="N336" s="12"/>
    </row>
    <row r="337" spans="10:14" ht="15.75" customHeight="1">
      <c r="J337" s="76"/>
      <c r="N337" s="12"/>
    </row>
    <row r="338" spans="10:14" ht="15.75" customHeight="1">
      <c r="J338" s="76"/>
      <c r="N338" s="12"/>
    </row>
    <row r="339" spans="10:14" ht="15.75" customHeight="1">
      <c r="J339" s="76"/>
      <c r="N339" s="12"/>
    </row>
    <row r="340" spans="10:14" ht="15.75" customHeight="1">
      <c r="J340" s="76"/>
      <c r="N340" s="12"/>
    </row>
    <row r="341" spans="10:14" ht="15.75" customHeight="1">
      <c r="J341" s="76"/>
      <c r="N341" s="12"/>
    </row>
    <row r="342" spans="10:14" ht="15.75" customHeight="1">
      <c r="J342" s="76"/>
      <c r="N342" s="12"/>
    </row>
    <row r="343" spans="10:14" ht="15.75" customHeight="1">
      <c r="J343" s="76"/>
      <c r="N343" s="12"/>
    </row>
    <row r="344" spans="10:14" ht="15.75" customHeight="1">
      <c r="J344" s="76"/>
      <c r="N344" s="12"/>
    </row>
    <row r="345" spans="10:14" ht="15.75" customHeight="1">
      <c r="J345" s="76"/>
      <c r="N345" s="12"/>
    </row>
    <row r="346" spans="10:14" ht="15.75" customHeight="1">
      <c r="J346" s="76"/>
      <c r="N346" s="12"/>
    </row>
    <row r="347" spans="10:14" ht="15.75" customHeight="1">
      <c r="J347" s="76"/>
      <c r="N347" s="12"/>
    </row>
    <row r="348" spans="10:14" ht="15.75" customHeight="1">
      <c r="J348" s="76"/>
      <c r="N348" s="12"/>
    </row>
    <row r="349" spans="10:14" ht="15.75" customHeight="1">
      <c r="J349" s="76"/>
      <c r="N349" s="12"/>
    </row>
    <row r="350" spans="10:14" ht="15.75" customHeight="1">
      <c r="J350" s="76"/>
      <c r="N350" s="12"/>
    </row>
    <row r="351" spans="10:14" ht="15.75" customHeight="1">
      <c r="J351" s="76"/>
      <c r="N351" s="12"/>
    </row>
    <row r="352" spans="10:14" ht="15.75" customHeight="1">
      <c r="J352" s="76"/>
      <c r="N352" s="12"/>
    </row>
    <row r="353" spans="10:14" ht="15.75" customHeight="1">
      <c r="J353" s="76"/>
      <c r="N353" s="12"/>
    </row>
    <row r="354" spans="10:14" ht="15.75" customHeight="1">
      <c r="J354" s="76"/>
      <c r="N354" s="12"/>
    </row>
    <row r="355" spans="10:14" ht="15.75" customHeight="1">
      <c r="J355" s="76"/>
      <c r="N355" s="12"/>
    </row>
    <row r="356" spans="10:14" ht="15.75" customHeight="1">
      <c r="J356" s="76"/>
      <c r="N356" s="12"/>
    </row>
    <row r="357" spans="10:14" ht="15.75" customHeight="1">
      <c r="J357" s="76"/>
      <c r="N357" s="12"/>
    </row>
    <row r="358" spans="10:14" ht="15.75" customHeight="1">
      <c r="J358" s="76"/>
      <c r="N358" s="12"/>
    </row>
    <row r="359" spans="10:14" ht="15.75" customHeight="1">
      <c r="J359" s="76"/>
      <c r="N359" s="12"/>
    </row>
    <row r="360" spans="10:14" ht="15.75" customHeight="1">
      <c r="J360" s="76"/>
      <c r="N360" s="12"/>
    </row>
    <row r="361" spans="10:14" ht="15.75" customHeight="1">
      <c r="J361" s="76"/>
      <c r="N361" s="12"/>
    </row>
    <row r="362" spans="10:14" ht="15.75" customHeight="1">
      <c r="J362" s="76"/>
      <c r="N362" s="12"/>
    </row>
    <row r="363" spans="10:14" ht="15.75" customHeight="1">
      <c r="J363" s="76"/>
      <c r="N363" s="12"/>
    </row>
    <row r="364" spans="10:14" ht="15.75" customHeight="1">
      <c r="J364" s="76"/>
      <c r="N364" s="12"/>
    </row>
    <row r="365" spans="10:14" ht="15.75" customHeight="1">
      <c r="J365" s="76"/>
      <c r="N365" s="12"/>
    </row>
    <row r="366" spans="10:14" ht="15.75" customHeight="1">
      <c r="J366" s="76"/>
      <c r="N366" s="12"/>
    </row>
    <row r="367" spans="10:14" ht="15.75" customHeight="1">
      <c r="J367" s="76"/>
      <c r="N367" s="12"/>
    </row>
    <row r="368" spans="10:14" ht="15.75" customHeight="1">
      <c r="J368" s="76"/>
      <c r="N368" s="12"/>
    </row>
    <row r="369" spans="10:14" ht="15.75" customHeight="1">
      <c r="J369" s="76"/>
      <c r="N369" s="12"/>
    </row>
    <row r="370" spans="10:14" ht="15.75" customHeight="1">
      <c r="J370" s="76"/>
      <c r="N370" s="12"/>
    </row>
    <row r="371" spans="10:14" ht="15.75" customHeight="1">
      <c r="J371" s="76"/>
      <c r="N371" s="12"/>
    </row>
    <row r="372" spans="10:14" ht="15.75" customHeight="1">
      <c r="J372" s="76"/>
      <c r="N372" s="12"/>
    </row>
    <row r="373" spans="10:14" ht="15.75" customHeight="1">
      <c r="J373" s="76"/>
      <c r="N373" s="12"/>
    </row>
    <row r="374" spans="10:14" ht="15.75" customHeight="1">
      <c r="J374" s="76"/>
      <c r="N374" s="12"/>
    </row>
    <row r="375" spans="10:14" ht="15.75" customHeight="1">
      <c r="J375" s="76"/>
      <c r="N375" s="12"/>
    </row>
    <row r="376" spans="10:14" ht="15.75" customHeight="1">
      <c r="J376" s="76"/>
      <c r="N376" s="12"/>
    </row>
    <row r="377" spans="10:14" ht="15.75" customHeight="1">
      <c r="J377" s="76"/>
      <c r="N377" s="12"/>
    </row>
    <row r="378" spans="10:14" ht="15.75" customHeight="1">
      <c r="J378" s="76"/>
      <c r="N378" s="12"/>
    </row>
    <row r="379" spans="10:14" ht="15.75" customHeight="1">
      <c r="J379" s="76"/>
      <c r="N379" s="12"/>
    </row>
    <row r="380" spans="10:14" ht="15.75" customHeight="1">
      <c r="J380" s="76"/>
      <c r="N380" s="12"/>
    </row>
    <row r="381" spans="10:14" ht="15.75" customHeight="1">
      <c r="J381" s="76"/>
      <c r="N381" s="12"/>
    </row>
    <row r="382" spans="10:14" ht="15.75" customHeight="1">
      <c r="J382" s="76"/>
      <c r="N382" s="12"/>
    </row>
    <row r="383" spans="10:14" ht="15.75" customHeight="1">
      <c r="J383" s="76"/>
      <c r="N383" s="12"/>
    </row>
    <row r="384" spans="10:14" ht="15.75" customHeight="1">
      <c r="J384" s="76"/>
      <c r="N384" s="12"/>
    </row>
    <row r="385" spans="10:14" ht="15.75" customHeight="1">
      <c r="J385" s="76"/>
      <c r="N385" s="12"/>
    </row>
    <row r="386" spans="10:14" ht="15.75" customHeight="1">
      <c r="J386" s="76"/>
      <c r="N386" s="12"/>
    </row>
    <row r="387" spans="10:14" ht="15.75" customHeight="1">
      <c r="J387" s="76"/>
      <c r="N387" s="12"/>
    </row>
    <row r="388" spans="10:14" ht="15.75" customHeight="1">
      <c r="J388" s="76"/>
      <c r="N388" s="12"/>
    </row>
    <row r="389" spans="10:14" ht="15.75" customHeight="1">
      <c r="J389" s="76"/>
      <c r="N389" s="12"/>
    </row>
    <row r="390" spans="10:14" ht="15.75" customHeight="1">
      <c r="J390" s="76"/>
      <c r="N390" s="12"/>
    </row>
    <row r="391" spans="10:14" ht="15.75" customHeight="1">
      <c r="J391" s="76"/>
      <c r="N391" s="12"/>
    </row>
    <row r="392" spans="10:14" ht="15.75" customHeight="1">
      <c r="J392" s="76"/>
      <c r="N392" s="12"/>
    </row>
    <row r="393" spans="10:14" ht="15.75" customHeight="1">
      <c r="J393" s="76"/>
      <c r="N393" s="12"/>
    </row>
    <row r="394" spans="10:14" ht="15.75" customHeight="1">
      <c r="J394" s="76"/>
      <c r="N394" s="12"/>
    </row>
    <row r="395" spans="10:14" ht="15.75" customHeight="1">
      <c r="J395" s="76"/>
      <c r="N395" s="12"/>
    </row>
    <row r="396" spans="10:14" ht="15.75" customHeight="1">
      <c r="J396" s="76"/>
      <c r="N396" s="12"/>
    </row>
    <row r="397" spans="10:14" ht="15.75" customHeight="1">
      <c r="J397" s="76"/>
      <c r="N397" s="12"/>
    </row>
    <row r="398" spans="10:14" ht="15.75" customHeight="1">
      <c r="J398" s="76"/>
      <c r="N398" s="12"/>
    </row>
    <row r="399" spans="10:14" ht="15.75" customHeight="1">
      <c r="J399" s="76"/>
      <c r="N399" s="12"/>
    </row>
    <row r="400" spans="10:14" ht="15.75" customHeight="1">
      <c r="J400" s="76"/>
      <c r="N400" s="12"/>
    </row>
    <row r="401" spans="10:14" ht="15.75" customHeight="1">
      <c r="J401" s="76"/>
      <c r="N401" s="12"/>
    </row>
    <row r="402" spans="10:14" ht="15.75" customHeight="1">
      <c r="J402" s="76"/>
      <c r="N402" s="12"/>
    </row>
    <row r="403" spans="10:14" ht="15.75" customHeight="1">
      <c r="J403" s="76"/>
      <c r="N403" s="12"/>
    </row>
    <row r="404" spans="10:14" ht="15.75" customHeight="1">
      <c r="J404" s="76"/>
      <c r="N404" s="12"/>
    </row>
    <row r="405" spans="10:14" ht="15.75" customHeight="1">
      <c r="J405" s="76"/>
      <c r="N405" s="12"/>
    </row>
    <row r="406" spans="10:14" ht="15.75" customHeight="1">
      <c r="J406" s="76"/>
      <c r="N406" s="12"/>
    </row>
    <row r="407" spans="10:14" ht="15.75" customHeight="1">
      <c r="J407" s="76"/>
      <c r="N407" s="12"/>
    </row>
    <row r="408" spans="10:14" ht="15.75" customHeight="1">
      <c r="J408" s="76"/>
      <c r="N408" s="12"/>
    </row>
    <row r="409" spans="10:14" ht="15.75" customHeight="1">
      <c r="J409" s="76"/>
      <c r="N409" s="12"/>
    </row>
    <row r="410" spans="10:14" ht="15.75" customHeight="1">
      <c r="J410" s="76"/>
      <c r="N410" s="12"/>
    </row>
    <row r="411" spans="10:14" ht="15.75" customHeight="1">
      <c r="J411" s="76"/>
      <c r="N411" s="12"/>
    </row>
    <row r="412" spans="10:14" ht="15.75" customHeight="1">
      <c r="J412" s="76"/>
      <c r="N412" s="12"/>
    </row>
    <row r="413" spans="10:14" ht="15.75" customHeight="1">
      <c r="J413" s="76"/>
      <c r="N413" s="12"/>
    </row>
    <row r="414" spans="10:14" ht="15.75" customHeight="1">
      <c r="J414" s="76"/>
      <c r="N414" s="12"/>
    </row>
    <row r="415" spans="10:14" ht="15.75" customHeight="1">
      <c r="J415" s="76"/>
      <c r="N415" s="12"/>
    </row>
    <row r="416" spans="10:14" ht="15.75" customHeight="1">
      <c r="J416" s="76"/>
      <c r="N416" s="12"/>
    </row>
    <row r="417" spans="10:14" ht="15.75" customHeight="1">
      <c r="J417" s="76"/>
      <c r="N417" s="12"/>
    </row>
    <row r="418" spans="10:14" ht="15.75" customHeight="1">
      <c r="J418" s="76"/>
      <c r="N418" s="12"/>
    </row>
    <row r="419" spans="10:14" ht="15.75" customHeight="1">
      <c r="J419" s="76"/>
      <c r="N419" s="12"/>
    </row>
    <row r="420" spans="10:14" ht="15.75" customHeight="1">
      <c r="J420" s="76"/>
      <c r="N420" s="12"/>
    </row>
    <row r="421" spans="10:14" ht="15.75" customHeight="1">
      <c r="J421" s="76"/>
      <c r="N421" s="12"/>
    </row>
    <row r="422" spans="10:14" ht="15.75" customHeight="1">
      <c r="J422" s="76"/>
      <c r="N422" s="12"/>
    </row>
    <row r="423" spans="10:14" ht="15.75" customHeight="1">
      <c r="J423" s="76"/>
      <c r="N423" s="12"/>
    </row>
    <row r="424" spans="10:14" ht="15.75" customHeight="1">
      <c r="J424" s="76"/>
      <c r="N424" s="12"/>
    </row>
    <row r="425" spans="10:14" ht="15.75" customHeight="1">
      <c r="J425" s="76"/>
      <c r="N425" s="12"/>
    </row>
    <row r="426" spans="10:14" ht="15.75" customHeight="1">
      <c r="J426" s="76"/>
      <c r="N426" s="12"/>
    </row>
    <row r="427" spans="10:14" ht="15.75" customHeight="1">
      <c r="J427" s="76"/>
      <c r="N427" s="12"/>
    </row>
    <row r="428" spans="10:14" ht="15.75" customHeight="1">
      <c r="J428" s="76"/>
      <c r="N428" s="12"/>
    </row>
    <row r="429" spans="10:14" ht="15.75" customHeight="1">
      <c r="J429" s="76"/>
      <c r="N429" s="12"/>
    </row>
    <row r="430" spans="10:14" ht="15.75" customHeight="1">
      <c r="J430" s="76"/>
      <c r="N430" s="12"/>
    </row>
    <row r="431" spans="10:14" ht="15.75" customHeight="1">
      <c r="J431" s="76"/>
      <c r="N431" s="12"/>
    </row>
    <row r="432" spans="10:14" ht="15.75" customHeight="1">
      <c r="J432" s="76"/>
      <c r="N432" s="12"/>
    </row>
    <row r="433" spans="10:14" ht="15.75" customHeight="1">
      <c r="J433" s="76"/>
      <c r="N433" s="12"/>
    </row>
    <row r="434" spans="10:14" ht="15.75" customHeight="1">
      <c r="J434" s="76"/>
      <c r="N434" s="12"/>
    </row>
    <row r="435" spans="10:14" ht="15.75" customHeight="1">
      <c r="J435" s="76"/>
      <c r="N435" s="12"/>
    </row>
    <row r="436" spans="10:14" ht="15.75" customHeight="1">
      <c r="J436" s="76"/>
      <c r="N436" s="12"/>
    </row>
    <row r="437" spans="10:14" ht="15.75" customHeight="1">
      <c r="J437" s="76"/>
      <c r="N437" s="12"/>
    </row>
    <row r="438" spans="10:14" ht="15.75" customHeight="1">
      <c r="J438" s="76"/>
      <c r="N438" s="12"/>
    </row>
    <row r="439" spans="10:14" ht="15.75" customHeight="1">
      <c r="J439" s="76"/>
      <c r="N439" s="12"/>
    </row>
    <row r="440" spans="10:14" ht="15.75" customHeight="1">
      <c r="J440" s="76"/>
      <c r="N440" s="12"/>
    </row>
    <row r="441" spans="10:14" ht="15.75" customHeight="1">
      <c r="J441" s="76"/>
      <c r="N441" s="12"/>
    </row>
    <row r="442" spans="10:14" ht="15.75" customHeight="1">
      <c r="J442" s="76"/>
      <c r="N442" s="12"/>
    </row>
    <row r="443" spans="10:14" ht="15.75" customHeight="1">
      <c r="J443" s="76"/>
      <c r="N443" s="12"/>
    </row>
    <row r="444" spans="10:14" ht="15.75" customHeight="1">
      <c r="J444" s="76"/>
      <c r="N444" s="12"/>
    </row>
    <row r="445" spans="10:14" ht="15.75" customHeight="1">
      <c r="J445" s="76"/>
      <c r="N445" s="12"/>
    </row>
    <row r="446" spans="10:14" ht="15.75" customHeight="1">
      <c r="J446" s="76"/>
      <c r="N446" s="12"/>
    </row>
    <row r="447" spans="10:14" ht="15.75" customHeight="1">
      <c r="J447" s="76"/>
      <c r="N447" s="12"/>
    </row>
    <row r="448" spans="10:14" ht="15.75" customHeight="1">
      <c r="J448" s="76"/>
      <c r="N448" s="12"/>
    </row>
    <row r="449" spans="10:14" ht="15.75" customHeight="1">
      <c r="J449" s="76"/>
      <c r="N449" s="12"/>
    </row>
    <row r="450" spans="10:14" ht="15.75" customHeight="1">
      <c r="J450" s="76"/>
      <c r="N450" s="12"/>
    </row>
    <row r="451" spans="10:14" ht="15.75" customHeight="1">
      <c r="J451" s="76"/>
      <c r="N451" s="12"/>
    </row>
    <row r="452" spans="10:14" ht="15.75" customHeight="1">
      <c r="J452" s="76"/>
      <c r="N452" s="12"/>
    </row>
    <row r="453" spans="10:14" ht="15.75" customHeight="1">
      <c r="J453" s="76"/>
      <c r="N453" s="12"/>
    </row>
    <row r="454" spans="10:14" ht="15.75" customHeight="1">
      <c r="J454" s="76"/>
      <c r="N454" s="12"/>
    </row>
    <row r="455" spans="10:14" ht="15.75" customHeight="1">
      <c r="J455" s="76"/>
      <c r="N455" s="12"/>
    </row>
    <row r="456" spans="10:14" ht="15.75" customHeight="1">
      <c r="J456" s="76"/>
      <c r="N456" s="12"/>
    </row>
    <row r="457" spans="10:14" ht="15.75" customHeight="1">
      <c r="J457" s="76"/>
      <c r="N457" s="12"/>
    </row>
    <row r="458" spans="10:14" ht="15.75" customHeight="1">
      <c r="J458" s="76"/>
      <c r="N458" s="12"/>
    </row>
    <row r="459" spans="10:14" ht="15.75" customHeight="1">
      <c r="J459" s="76"/>
      <c r="N459" s="12"/>
    </row>
    <row r="460" spans="10:14" ht="15.75" customHeight="1">
      <c r="J460" s="76"/>
      <c r="N460" s="12"/>
    </row>
    <row r="461" spans="10:14" ht="15.75" customHeight="1">
      <c r="J461" s="76"/>
      <c r="N461" s="12"/>
    </row>
    <row r="462" spans="10:14" ht="15.75" customHeight="1">
      <c r="J462" s="76"/>
      <c r="N462" s="12"/>
    </row>
    <row r="463" spans="10:14" ht="15.75" customHeight="1">
      <c r="J463" s="76"/>
      <c r="N463" s="12"/>
    </row>
    <row r="464" spans="10:14" ht="15.75" customHeight="1">
      <c r="J464" s="76"/>
      <c r="N464" s="12"/>
    </row>
    <row r="465" spans="10:14" ht="15.75" customHeight="1">
      <c r="J465" s="76"/>
      <c r="N465" s="12"/>
    </row>
    <row r="466" spans="10:14" ht="15.75" customHeight="1">
      <c r="J466" s="76"/>
      <c r="N466" s="12"/>
    </row>
    <row r="467" spans="10:14" ht="15.75" customHeight="1">
      <c r="J467" s="76"/>
      <c r="N467" s="12"/>
    </row>
    <row r="468" spans="10:14" ht="15.75" customHeight="1">
      <c r="J468" s="76"/>
      <c r="N468" s="12"/>
    </row>
    <row r="469" spans="10:14" ht="15.75" customHeight="1">
      <c r="J469" s="76"/>
      <c r="N469" s="12"/>
    </row>
    <row r="470" spans="10:14" ht="15.75" customHeight="1">
      <c r="J470" s="76"/>
      <c r="N470" s="12"/>
    </row>
    <row r="471" spans="10:14" ht="15.75" customHeight="1">
      <c r="J471" s="76"/>
      <c r="N471" s="12"/>
    </row>
    <row r="472" spans="10:14" ht="15.75" customHeight="1">
      <c r="J472" s="76"/>
      <c r="N472" s="12"/>
    </row>
    <row r="473" spans="10:14" ht="15.75" customHeight="1">
      <c r="J473" s="76"/>
      <c r="N473" s="12"/>
    </row>
    <row r="474" spans="10:14" ht="15.75" customHeight="1">
      <c r="J474" s="76"/>
      <c r="N474" s="12"/>
    </row>
    <row r="475" spans="10:14" ht="15.75" customHeight="1">
      <c r="J475" s="76"/>
      <c r="N475" s="12"/>
    </row>
    <row r="476" spans="10:14" ht="15.75" customHeight="1">
      <c r="J476" s="76"/>
      <c r="N476" s="12"/>
    </row>
    <row r="477" spans="10:14" ht="15.75" customHeight="1">
      <c r="J477" s="76"/>
      <c r="N477" s="12"/>
    </row>
    <row r="478" spans="10:14" ht="15.75" customHeight="1">
      <c r="J478" s="76"/>
      <c r="N478" s="12"/>
    </row>
    <row r="479" spans="10:14" ht="15.75" customHeight="1">
      <c r="J479" s="76"/>
      <c r="N479" s="12"/>
    </row>
    <row r="480" spans="10:14" ht="15.75" customHeight="1">
      <c r="J480" s="76"/>
      <c r="N480" s="12"/>
    </row>
    <row r="481" spans="10:14" ht="15.75" customHeight="1">
      <c r="J481" s="76"/>
      <c r="N481" s="12"/>
    </row>
    <row r="482" spans="10:14" ht="15.75" customHeight="1">
      <c r="J482" s="76"/>
      <c r="N482" s="12"/>
    </row>
    <row r="483" spans="10:14" ht="15.75" customHeight="1">
      <c r="J483" s="76"/>
      <c r="N483" s="12"/>
    </row>
    <row r="484" spans="10:14" ht="15.75" customHeight="1">
      <c r="J484" s="76"/>
      <c r="N484" s="12"/>
    </row>
    <row r="485" spans="10:14" ht="15.75" customHeight="1">
      <c r="J485" s="76"/>
      <c r="N485" s="12"/>
    </row>
    <row r="486" spans="10:14" ht="15.75" customHeight="1">
      <c r="J486" s="76"/>
      <c r="N486" s="12"/>
    </row>
    <row r="487" spans="10:14" ht="15.75" customHeight="1">
      <c r="J487" s="76"/>
      <c r="N487" s="12"/>
    </row>
    <row r="488" spans="10:14" ht="15.75" customHeight="1">
      <c r="J488" s="76"/>
      <c r="N488" s="12"/>
    </row>
    <row r="489" spans="10:14" ht="15.75" customHeight="1">
      <c r="J489" s="76"/>
      <c r="N489" s="12"/>
    </row>
    <row r="490" spans="10:14" ht="15.75" customHeight="1">
      <c r="J490" s="76"/>
      <c r="N490" s="12"/>
    </row>
    <row r="491" spans="10:14" ht="15.75" customHeight="1">
      <c r="J491" s="76"/>
      <c r="N491" s="12"/>
    </row>
    <row r="492" spans="10:14" ht="15.75" customHeight="1">
      <c r="J492" s="76"/>
      <c r="N492" s="12"/>
    </row>
    <row r="493" spans="10:14" ht="15.75" customHeight="1">
      <c r="J493" s="76"/>
      <c r="N493" s="12"/>
    </row>
    <row r="494" spans="10:14" ht="15.75" customHeight="1">
      <c r="J494" s="76"/>
      <c r="N494" s="12"/>
    </row>
    <row r="495" spans="10:14" ht="15.75" customHeight="1">
      <c r="J495" s="76"/>
      <c r="N495" s="12"/>
    </row>
    <row r="496" spans="10:14" ht="15.75" customHeight="1">
      <c r="J496" s="76"/>
      <c r="N496" s="12"/>
    </row>
    <row r="497" spans="10:14" ht="15.75" customHeight="1">
      <c r="J497" s="76"/>
      <c r="N497" s="12"/>
    </row>
    <row r="498" spans="10:14" ht="15.75" customHeight="1">
      <c r="J498" s="76"/>
      <c r="N498" s="12"/>
    </row>
    <row r="499" spans="10:14" ht="15.75" customHeight="1">
      <c r="J499" s="76"/>
      <c r="N499" s="12"/>
    </row>
    <row r="500" spans="10:14" ht="15.75" customHeight="1">
      <c r="J500" s="76"/>
      <c r="N500" s="12"/>
    </row>
    <row r="501" spans="10:14" ht="15.75" customHeight="1">
      <c r="J501" s="76"/>
      <c r="N501" s="12"/>
    </row>
    <row r="502" spans="10:14" ht="15.75" customHeight="1">
      <c r="J502" s="76"/>
      <c r="N502" s="12"/>
    </row>
    <row r="503" spans="10:14" ht="15.75" customHeight="1">
      <c r="J503" s="76"/>
      <c r="N503" s="12"/>
    </row>
    <row r="504" spans="10:14" ht="15.75" customHeight="1">
      <c r="J504" s="76"/>
      <c r="N504" s="12"/>
    </row>
    <row r="505" spans="10:14" ht="15.75" customHeight="1">
      <c r="J505" s="76"/>
      <c r="N505" s="12"/>
    </row>
    <row r="506" spans="10:14" ht="15.75" customHeight="1">
      <c r="J506" s="76"/>
      <c r="N506" s="12"/>
    </row>
    <row r="507" spans="10:14" ht="15.75" customHeight="1">
      <c r="J507" s="76"/>
      <c r="N507" s="12"/>
    </row>
    <row r="508" spans="10:14" ht="15.75" customHeight="1">
      <c r="J508" s="76"/>
      <c r="N508" s="12"/>
    </row>
    <row r="509" spans="10:14" ht="15.75" customHeight="1">
      <c r="J509" s="76"/>
      <c r="N509" s="12"/>
    </row>
    <row r="510" spans="10:14" ht="15.75" customHeight="1">
      <c r="J510" s="76"/>
      <c r="N510" s="12"/>
    </row>
    <row r="511" spans="10:14" ht="15.75" customHeight="1">
      <c r="J511" s="76"/>
      <c r="N511" s="12"/>
    </row>
    <row r="512" spans="10:14" ht="15.75" customHeight="1">
      <c r="J512" s="76"/>
      <c r="N512" s="12"/>
    </row>
    <row r="513" spans="10:14" ht="15.75" customHeight="1">
      <c r="J513" s="76"/>
      <c r="N513" s="12"/>
    </row>
    <row r="514" spans="10:14" ht="15.75" customHeight="1">
      <c r="J514" s="76"/>
      <c r="N514" s="12"/>
    </row>
    <row r="515" spans="10:14" ht="15.75" customHeight="1">
      <c r="J515" s="76"/>
      <c r="N515" s="12"/>
    </row>
    <row r="516" spans="10:14" ht="15.75" customHeight="1">
      <c r="J516" s="76"/>
      <c r="N516" s="12"/>
    </row>
    <row r="517" spans="10:14" ht="15.75" customHeight="1">
      <c r="J517" s="76"/>
      <c r="N517" s="12"/>
    </row>
    <row r="518" spans="10:14" ht="15.75" customHeight="1">
      <c r="J518" s="76"/>
      <c r="N518" s="12"/>
    </row>
    <row r="519" spans="10:14" ht="15.75" customHeight="1">
      <c r="J519" s="76"/>
      <c r="N519" s="12"/>
    </row>
    <row r="520" spans="10:14" ht="15.75" customHeight="1">
      <c r="J520" s="76"/>
      <c r="N520" s="12"/>
    </row>
    <row r="521" spans="10:14" ht="15.75" customHeight="1">
      <c r="J521" s="76"/>
      <c r="N521" s="12"/>
    </row>
    <row r="522" spans="10:14" ht="15.75" customHeight="1">
      <c r="J522" s="76"/>
      <c r="N522" s="12"/>
    </row>
    <row r="523" spans="10:14" ht="15.75" customHeight="1">
      <c r="J523" s="76"/>
      <c r="N523" s="12"/>
    </row>
    <row r="524" spans="10:14" ht="15.75" customHeight="1">
      <c r="J524" s="76"/>
      <c r="N524" s="12"/>
    </row>
    <row r="525" spans="10:14" ht="15.75" customHeight="1">
      <c r="J525" s="76"/>
      <c r="N525" s="12"/>
    </row>
    <row r="526" spans="10:14" ht="15.75" customHeight="1">
      <c r="J526" s="76"/>
      <c r="N526" s="12"/>
    </row>
    <row r="527" spans="10:14" ht="15.75" customHeight="1">
      <c r="J527" s="76"/>
      <c r="N527" s="12"/>
    </row>
    <row r="528" spans="10:14" ht="15.75" customHeight="1">
      <c r="J528" s="76"/>
      <c r="N528" s="12"/>
    </row>
    <row r="529" spans="10:14" ht="15.75" customHeight="1">
      <c r="J529" s="76"/>
      <c r="N529" s="12"/>
    </row>
    <row r="530" spans="10:14" ht="15.75" customHeight="1">
      <c r="J530" s="76"/>
      <c r="N530" s="12"/>
    </row>
    <row r="531" spans="10:14" ht="15.75" customHeight="1">
      <c r="J531" s="76"/>
      <c r="N531" s="12"/>
    </row>
    <row r="532" spans="10:14" ht="15.75" customHeight="1">
      <c r="J532" s="76"/>
      <c r="N532" s="12"/>
    </row>
    <row r="533" spans="10:14" ht="15.75" customHeight="1">
      <c r="J533" s="76"/>
      <c r="N533" s="12"/>
    </row>
    <row r="534" spans="10:14" ht="15.75" customHeight="1">
      <c r="J534" s="76"/>
      <c r="N534" s="12"/>
    </row>
    <row r="535" spans="10:14" ht="15.75" customHeight="1">
      <c r="J535" s="76"/>
      <c r="N535" s="12"/>
    </row>
    <row r="536" spans="10:14" ht="15.75" customHeight="1">
      <c r="J536" s="76"/>
      <c r="N536" s="12"/>
    </row>
    <row r="537" spans="10:14" ht="15.75" customHeight="1">
      <c r="J537" s="76"/>
      <c r="N537" s="12"/>
    </row>
    <row r="538" spans="10:14" ht="15.75" customHeight="1">
      <c r="J538" s="76"/>
      <c r="N538" s="12"/>
    </row>
    <row r="539" spans="10:14" ht="15.75" customHeight="1">
      <c r="J539" s="76"/>
      <c r="N539" s="12"/>
    </row>
    <row r="540" spans="10:14" ht="15.75" customHeight="1">
      <c r="J540" s="76"/>
      <c r="N540" s="12"/>
    </row>
    <row r="541" spans="10:14" ht="15.75" customHeight="1">
      <c r="J541" s="76"/>
      <c r="N541" s="12"/>
    </row>
    <row r="542" spans="10:14" ht="15.75" customHeight="1">
      <c r="J542" s="76"/>
      <c r="N542" s="12"/>
    </row>
    <row r="543" spans="10:14" ht="15.75" customHeight="1">
      <c r="J543" s="76"/>
      <c r="N543" s="12"/>
    </row>
    <row r="544" spans="10:14" ht="15.75" customHeight="1">
      <c r="J544" s="76"/>
      <c r="N544" s="12"/>
    </row>
    <row r="545" spans="10:14" ht="15.75" customHeight="1">
      <c r="J545" s="76"/>
      <c r="N545" s="12"/>
    </row>
    <row r="546" spans="10:14" ht="15.75" customHeight="1">
      <c r="J546" s="76"/>
      <c r="N546" s="12"/>
    </row>
    <row r="547" spans="10:14" ht="15.75" customHeight="1">
      <c r="J547" s="76"/>
      <c r="N547" s="12"/>
    </row>
    <row r="548" spans="10:14" ht="15.75" customHeight="1">
      <c r="J548" s="76"/>
      <c r="N548" s="12"/>
    </row>
    <row r="549" spans="10:14" ht="15.75" customHeight="1">
      <c r="J549" s="76"/>
      <c r="N549" s="12"/>
    </row>
    <row r="550" spans="10:14" ht="15.75" customHeight="1">
      <c r="J550" s="76"/>
      <c r="N550" s="12"/>
    </row>
    <row r="551" spans="10:14" ht="15.75" customHeight="1">
      <c r="J551" s="76"/>
      <c r="N551" s="12"/>
    </row>
    <row r="552" spans="10:14" ht="15.75" customHeight="1">
      <c r="J552" s="76"/>
      <c r="N552" s="12"/>
    </row>
    <row r="553" spans="10:14" ht="15.75" customHeight="1">
      <c r="J553" s="76"/>
      <c r="N553" s="12"/>
    </row>
    <row r="554" spans="10:14" ht="15.75" customHeight="1">
      <c r="J554" s="76"/>
      <c r="N554" s="12"/>
    </row>
    <row r="555" spans="10:14" ht="15.75" customHeight="1">
      <c r="J555" s="76"/>
      <c r="N555" s="12"/>
    </row>
    <row r="556" spans="10:14" ht="15.75" customHeight="1">
      <c r="J556" s="76"/>
      <c r="N556" s="12"/>
    </row>
    <row r="557" spans="10:14" ht="15.75" customHeight="1">
      <c r="J557" s="76"/>
      <c r="N557" s="12"/>
    </row>
    <row r="558" spans="10:14" ht="15.75" customHeight="1">
      <c r="J558" s="76"/>
      <c r="N558" s="12"/>
    </row>
    <row r="559" spans="10:14" ht="15.75" customHeight="1">
      <c r="J559" s="76"/>
      <c r="N559" s="12"/>
    </row>
    <row r="560" spans="10:14" ht="15.75" customHeight="1">
      <c r="J560" s="76"/>
      <c r="N560" s="12"/>
    </row>
    <row r="561" spans="10:14" ht="15.75" customHeight="1">
      <c r="J561" s="76"/>
      <c r="N561" s="12"/>
    </row>
    <row r="562" spans="10:14" ht="15.75" customHeight="1">
      <c r="J562" s="76"/>
      <c r="N562" s="12"/>
    </row>
    <row r="563" spans="10:14" ht="15.75" customHeight="1">
      <c r="J563" s="76"/>
      <c r="N563" s="12"/>
    </row>
    <row r="564" spans="10:14" ht="15.75" customHeight="1">
      <c r="J564" s="76"/>
      <c r="N564" s="12"/>
    </row>
    <row r="565" spans="10:14" ht="15.75" customHeight="1">
      <c r="J565" s="76"/>
      <c r="N565" s="12"/>
    </row>
    <row r="566" spans="10:14" ht="15.75" customHeight="1">
      <c r="J566" s="76"/>
      <c r="N566" s="12"/>
    </row>
    <row r="567" spans="10:14" ht="15.75" customHeight="1">
      <c r="J567" s="76"/>
      <c r="N567" s="12"/>
    </row>
    <row r="568" spans="10:14" ht="15.75" customHeight="1">
      <c r="J568" s="76"/>
      <c r="N568" s="12"/>
    </row>
    <row r="569" spans="10:14" ht="15.75" customHeight="1">
      <c r="J569" s="76"/>
      <c r="N569" s="12"/>
    </row>
    <row r="570" spans="10:14" ht="15.75" customHeight="1">
      <c r="J570" s="76"/>
      <c r="N570" s="12"/>
    </row>
    <row r="571" spans="10:14" ht="15.75" customHeight="1">
      <c r="J571" s="76"/>
      <c r="N571" s="12"/>
    </row>
    <row r="572" spans="10:14" ht="15.75" customHeight="1">
      <c r="J572" s="76"/>
      <c r="N572" s="12"/>
    </row>
    <row r="573" spans="10:14" ht="15.75" customHeight="1">
      <c r="J573" s="76"/>
      <c r="N573" s="12"/>
    </row>
    <row r="574" spans="10:14" ht="15.75" customHeight="1">
      <c r="J574" s="76"/>
      <c r="N574" s="12"/>
    </row>
    <row r="575" spans="10:14" ht="15.75" customHeight="1">
      <c r="J575" s="76"/>
      <c r="N575" s="12"/>
    </row>
    <row r="576" spans="10:14" ht="15.75" customHeight="1">
      <c r="J576" s="76"/>
      <c r="N576" s="12"/>
    </row>
    <row r="577" spans="10:14" ht="15.75" customHeight="1">
      <c r="J577" s="76"/>
      <c r="N577" s="12"/>
    </row>
    <row r="578" spans="10:14" ht="15.75" customHeight="1">
      <c r="J578" s="76"/>
      <c r="N578" s="12"/>
    </row>
    <row r="579" spans="10:14" ht="15.75" customHeight="1">
      <c r="J579" s="76"/>
      <c r="N579" s="12"/>
    </row>
    <row r="580" spans="10:14" ht="15.75" customHeight="1">
      <c r="J580" s="76"/>
      <c r="N580" s="12"/>
    </row>
    <row r="581" spans="10:14" ht="15.75" customHeight="1">
      <c r="J581" s="76"/>
      <c r="N581" s="12"/>
    </row>
    <row r="582" spans="10:14" ht="15.75" customHeight="1">
      <c r="J582" s="76"/>
      <c r="N582" s="12"/>
    </row>
    <row r="583" spans="10:14" ht="15.75" customHeight="1">
      <c r="J583" s="76"/>
      <c r="N583" s="12"/>
    </row>
    <row r="584" spans="10:14" ht="15.75" customHeight="1">
      <c r="J584" s="76"/>
      <c r="N584" s="12"/>
    </row>
    <row r="585" spans="10:14" ht="15.75" customHeight="1">
      <c r="J585" s="76"/>
      <c r="N585" s="12"/>
    </row>
    <row r="586" spans="10:14" ht="15.75" customHeight="1">
      <c r="J586" s="76"/>
      <c r="N586" s="12"/>
    </row>
    <row r="587" spans="10:14" ht="15.75" customHeight="1">
      <c r="J587" s="76"/>
      <c r="N587" s="12"/>
    </row>
    <row r="588" spans="10:14" ht="15.75" customHeight="1">
      <c r="J588" s="76"/>
      <c r="N588" s="12"/>
    </row>
    <row r="589" spans="10:14" ht="15.75" customHeight="1">
      <c r="J589" s="76"/>
      <c r="N589" s="12"/>
    </row>
    <row r="590" spans="10:14" ht="15.75" customHeight="1">
      <c r="J590" s="76"/>
      <c r="N590" s="12"/>
    </row>
    <row r="591" spans="10:14" ht="15.75" customHeight="1">
      <c r="J591" s="76"/>
      <c r="N591" s="12"/>
    </row>
    <row r="592" spans="10:14" ht="15.75" customHeight="1">
      <c r="J592" s="76"/>
      <c r="N592" s="12"/>
    </row>
    <row r="593" spans="10:14" ht="15.75" customHeight="1">
      <c r="J593" s="76"/>
      <c r="N593" s="12"/>
    </row>
    <row r="594" spans="10:14" ht="15.75" customHeight="1">
      <c r="J594" s="76"/>
      <c r="N594" s="12"/>
    </row>
    <row r="595" spans="10:14" ht="15.75" customHeight="1">
      <c r="J595" s="76"/>
      <c r="N595" s="12"/>
    </row>
    <row r="596" spans="10:14" ht="15.75" customHeight="1">
      <c r="J596" s="76"/>
      <c r="N596" s="12"/>
    </row>
    <row r="597" spans="10:14" ht="15.75" customHeight="1">
      <c r="J597" s="76"/>
      <c r="N597" s="12"/>
    </row>
    <row r="598" spans="10:14" ht="15.75" customHeight="1">
      <c r="J598" s="76"/>
      <c r="N598" s="12"/>
    </row>
    <row r="599" spans="10:14" ht="15.75" customHeight="1">
      <c r="J599" s="76"/>
      <c r="N599" s="12"/>
    </row>
    <row r="600" spans="10:14" ht="15.75" customHeight="1">
      <c r="J600" s="76"/>
      <c r="N600" s="12"/>
    </row>
    <row r="601" spans="10:14" ht="15.75" customHeight="1">
      <c r="J601" s="76"/>
      <c r="N601" s="12"/>
    </row>
    <row r="602" spans="10:14" ht="15.75" customHeight="1">
      <c r="J602" s="76"/>
      <c r="N602" s="12"/>
    </row>
    <row r="603" spans="10:14" ht="15.75" customHeight="1">
      <c r="J603" s="76"/>
      <c r="N603" s="12"/>
    </row>
    <row r="604" spans="10:14" ht="15.75" customHeight="1">
      <c r="J604" s="76"/>
      <c r="N604" s="12"/>
    </row>
    <row r="605" spans="10:14" ht="15.75" customHeight="1">
      <c r="J605" s="76"/>
      <c r="N605" s="12"/>
    </row>
    <row r="606" spans="10:14" ht="15.75" customHeight="1">
      <c r="J606" s="76"/>
      <c r="N606" s="12"/>
    </row>
    <row r="607" spans="10:14" ht="15.75" customHeight="1">
      <c r="J607" s="76"/>
      <c r="N607" s="12"/>
    </row>
    <row r="608" spans="10:14" ht="15.75" customHeight="1">
      <c r="J608" s="76"/>
      <c r="N608" s="12"/>
    </row>
    <row r="609" spans="10:14" ht="15.75" customHeight="1">
      <c r="J609" s="76"/>
      <c r="N609" s="12"/>
    </row>
    <row r="610" spans="10:14" ht="15.75" customHeight="1">
      <c r="J610" s="76"/>
      <c r="N610" s="12"/>
    </row>
    <row r="611" spans="10:14" ht="15.75" customHeight="1">
      <c r="J611" s="76"/>
      <c r="N611" s="12"/>
    </row>
    <row r="612" spans="10:14" ht="15.75" customHeight="1">
      <c r="J612" s="76"/>
      <c r="N612" s="12"/>
    </row>
    <row r="613" spans="10:14" ht="15.75" customHeight="1">
      <c r="J613" s="76"/>
      <c r="N613" s="12"/>
    </row>
    <row r="614" spans="10:14" ht="15.75" customHeight="1">
      <c r="J614" s="76"/>
      <c r="N614" s="12"/>
    </row>
    <row r="615" spans="10:14" ht="15.75" customHeight="1">
      <c r="J615" s="76"/>
      <c r="N615" s="12"/>
    </row>
    <row r="616" spans="10:14" ht="15.75" customHeight="1">
      <c r="J616" s="76"/>
      <c r="N616" s="12"/>
    </row>
    <row r="617" spans="10:14" ht="15.75" customHeight="1">
      <c r="J617" s="76"/>
      <c r="N617" s="12"/>
    </row>
    <row r="618" spans="10:14" ht="15.75" customHeight="1">
      <c r="J618" s="76"/>
      <c r="N618" s="12"/>
    </row>
    <row r="619" spans="10:14" ht="15.75" customHeight="1">
      <c r="J619" s="76"/>
      <c r="N619" s="12"/>
    </row>
    <row r="620" spans="10:14" ht="15.75" customHeight="1">
      <c r="J620" s="76"/>
      <c r="N620" s="12"/>
    </row>
    <row r="621" spans="10:14" ht="15.75" customHeight="1">
      <c r="J621" s="76"/>
      <c r="N621" s="12"/>
    </row>
    <row r="622" spans="10:14" ht="15.75" customHeight="1">
      <c r="J622" s="76"/>
      <c r="N622" s="12"/>
    </row>
    <row r="623" spans="10:14" ht="15.75" customHeight="1">
      <c r="J623" s="76"/>
      <c r="N623" s="12"/>
    </row>
    <row r="624" spans="10:14" ht="15.75" customHeight="1">
      <c r="J624" s="76"/>
      <c r="N624" s="12"/>
    </row>
    <row r="625" spans="10:14" ht="15.75" customHeight="1">
      <c r="J625" s="76"/>
      <c r="N625" s="12"/>
    </row>
    <row r="626" spans="10:14" ht="15.75" customHeight="1">
      <c r="J626" s="76"/>
      <c r="N626" s="12"/>
    </row>
    <row r="627" spans="10:14" ht="15.75" customHeight="1">
      <c r="J627" s="76"/>
      <c r="N627" s="12"/>
    </row>
    <row r="628" spans="10:14" ht="15.75" customHeight="1">
      <c r="J628" s="76"/>
      <c r="N628" s="12"/>
    </row>
    <row r="629" spans="10:14" ht="15.75" customHeight="1">
      <c r="J629" s="76"/>
      <c r="N629" s="12"/>
    </row>
    <row r="630" spans="10:14" ht="15.75" customHeight="1">
      <c r="J630" s="76"/>
      <c r="N630" s="12"/>
    </row>
    <row r="631" spans="10:14" ht="15.75" customHeight="1">
      <c r="J631" s="76"/>
      <c r="N631" s="12"/>
    </row>
    <row r="632" spans="10:14" ht="15.75" customHeight="1">
      <c r="J632" s="76"/>
      <c r="N632" s="12"/>
    </row>
    <row r="633" spans="10:14" ht="15.75" customHeight="1">
      <c r="J633" s="76"/>
      <c r="N633" s="12"/>
    </row>
    <row r="634" spans="10:14" ht="15.75" customHeight="1">
      <c r="J634" s="76"/>
      <c r="N634" s="12"/>
    </row>
    <row r="635" spans="10:14" ht="15.75" customHeight="1">
      <c r="J635" s="76"/>
      <c r="N635" s="12"/>
    </row>
    <row r="636" spans="10:14" ht="15.75" customHeight="1">
      <c r="J636" s="76"/>
      <c r="N636" s="12"/>
    </row>
    <row r="637" spans="10:14" ht="15.75" customHeight="1">
      <c r="J637" s="76"/>
      <c r="N637" s="12"/>
    </row>
    <row r="638" spans="10:14" ht="15.75" customHeight="1">
      <c r="J638" s="76"/>
      <c r="N638" s="12"/>
    </row>
    <row r="639" spans="10:14" ht="15.75" customHeight="1">
      <c r="J639" s="76"/>
      <c r="N639" s="12"/>
    </row>
    <row r="640" spans="10:14" ht="15.75" customHeight="1">
      <c r="J640" s="76"/>
      <c r="N640" s="12"/>
    </row>
    <row r="641" spans="10:14" ht="15.75" customHeight="1">
      <c r="J641" s="76"/>
      <c r="N641" s="12"/>
    </row>
    <row r="642" spans="10:14" ht="15.75" customHeight="1">
      <c r="J642" s="76"/>
      <c r="N642" s="12"/>
    </row>
    <row r="643" spans="10:14" ht="15.75" customHeight="1">
      <c r="J643" s="76"/>
      <c r="N643" s="12"/>
    </row>
    <row r="644" spans="10:14" ht="15.75" customHeight="1">
      <c r="J644" s="76"/>
      <c r="N644" s="12"/>
    </row>
    <row r="645" spans="10:14" ht="15.75" customHeight="1">
      <c r="J645" s="76"/>
      <c r="N645" s="12"/>
    </row>
    <row r="646" spans="10:14" ht="15.75" customHeight="1">
      <c r="J646" s="76"/>
      <c r="N646" s="12"/>
    </row>
    <row r="647" spans="10:14" ht="15.75" customHeight="1">
      <c r="J647" s="76"/>
      <c r="N647" s="12"/>
    </row>
    <row r="648" spans="10:14" ht="15.75" customHeight="1">
      <c r="J648" s="76"/>
      <c r="N648" s="12"/>
    </row>
    <row r="649" spans="10:14" ht="15.75" customHeight="1">
      <c r="J649" s="76"/>
      <c r="N649" s="12"/>
    </row>
    <row r="650" spans="10:14" ht="15.75" customHeight="1">
      <c r="J650" s="76"/>
      <c r="N650" s="12"/>
    </row>
    <row r="651" spans="10:14" ht="15.75" customHeight="1">
      <c r="J651" s="76"/>
      <c r="N651" s="12"/>
    </row>
    <row r="652" spans="10:14" ht="15.75" customHeight="1">
      <c r="J652" s="76"/>
      <c r="N652" s="12"/>
    </row>
    <row r="653" spans="10:14" ht="15.75" customHeight="1">
      <c r="J653" s="76"/>
      <c r="N653" s="12"/>
    </row>
    <row r="654" spans="10:14" ht="15.75" customHeight="1">
      <c r="J654" s="76"/>
      <c r="N654" s="12"/>
    </row>
    <row r="655" spans="10:14" ht="15.75" customHeight="1">
      <c r="J655" s="76"/>
      <c r="N655" s="12"/>
    </row>
    <row r="656" spans="10:14" ht="15.75" customHeight="1">
      <c r="J656" s="76"/>
      <c r="N656" s="12"/>
    </row>
    <row r="657" spans="10:14" ht="15.75" customHeight="1">
      <c r="J657" s="76"/>
      <c r="N657" s="12"/>
    </row>
    <row r="658" spans="10:14" ht="15.75" customHeight="1">
      <c r="J658" s="76"/>
      <c r="N658" s="12"/>
    </row>
    <row r="659" spans="10:14" ht="15.75" customHeight="1">
      <c r="J659" s="76"/>
      <c r="N659" s="12"/>
    </row>
    <row r="660" spans="10:14" ht="15.75" customHeight="1">
      <c r="J660" s="76"/>
      <c r="N660" s="12"/>
    </row>
    <row r="661" spans="10:14" ht="15.75" customHeight="1">
      <c r="J661" s="76"/>
      <c r="N661" s="12"/>
    </row>
    <row r="662" spans="10:14" ht="15.75" customHeight="1">
      <c r="J662" s="76"/>
      <c r="N662" s="12"/>
    </row>
    <row r="663" spans="10:14" ht="15.75" customHeight="1">
      <c r="J663" s="76"/>
      <c r="N663" s="12"/>
    </row>
    <row r="664" spans="10:14" ht="15.75" customHeight="1">
      <c r="J664" s="76"/>
      <c r="N664" s="12"/>
    </row>
    <row r="665" spans="10:14" ht="15.75" customHeight="1">
      <c r="J665" s="76"/>
      <c r="N665" s="12"/>
    </row>
    <row r="666" spans="10:14" ht="15.75" customHeight="1">
      <c r="J666" s="76"/>
      <c r="N666" s="12"/>
    </row>
    <row r="667" spans="10:14" ht="15.75" customHeight="1">
      <c r="J667" s="76"/>
      <c r="N667" s="12"/>
    </row>
    <row r="668" spans="10:14" ht="15.75" customHeight="1">
      <c r="J668" s="76"/>
      <c r="N668" s="12"/>
    </row>
    <row r="669" spans="10:14" ht="15.75" customHeight="1">
      <c r="J669" s="76"/>
      <c r="N669" s="12"/>
    </row>
    <row r="670" spans="10:14" ht="15.75" customHeight="1">
      <c r="J670" s="76"/>
      <c r="N670" s="12"/>
    </row>
    <row r="671" spans="10:14" ht="15.75" customHeight="1">
      <c r="J671" s="76"/>
      <c r="N671" s="12"/>
    </row>
    <row r="672" spans="10:14" ht="15.75" customHeight="1">
      <c r="J672" s="76"/>
      <c r="N672" s="12"/>
    </row>
    <row r="673" spans="10:14" ht="15.75" customHeight="1">
      <c r="J673" s="76"/>
      <c r="N673" s="12"/>
    </row>
    <row r="674" spans="10:14" ht="15.75" customHeight="1">
      <c r="J674" s="76"/>
      <c r="N674" s="12"/>
    </row>
    <row r="675" spans="10:14" ht="15.75" customHeight="1">
      <c r="J675" s="76"/>
      <c r="N675" s="12"/>
    </row>
    <row r="676" spans="10:14" ht="15.75" customHeight="1">
      <c r="J676" s="76"/>
      <c r="N676" s="12"/>
    </row>
    <row r="677" spans="10:14" ht="15.75" customHeight="1">
      <c r="J677" s="76"/>
      <c r="N677" s="12"/>
    </row>
    <row r="678" spans="10:14" ht="15.75" customHeight="1">
      <c r="J678" s="76"/>
      <c r="N678" s="12"/>
    </row>
    <row r="679" spans="10:14" ht="15.75" customHeight="1">
      <c r="J679" s="76"/>
      <c r="N679" s="12"/>
    </row>
    <row r="680" spans="10:14" ht="15.75" customHeight="1">
      <c r="J680" s="76"/>
      <c r="N680" s="12"/>
    </row>
    <row r="681" spans="10:14" ht="15.75" customHeight="1">
      <c r="J681" s="76"/>
      <c r="N681" s="12"/>
    </row>
    <row r="682" spans="10:14" ht="15.75" customHeight="1">
      <c r="J682" s="76"/>
      <c r="N682" s="12"/>
    </row>
    <row r="683" spans="10:14" ht="15.75" customHeight="1">
      <c r="J683" s="76"/>
      <c r="N683" s="12"/>
    </row>
    <row r="684" spans="10:14" ht="15.75" customHeight="1">
      <c r="J684" s="76"/>
      <c r="N684" s="12"/>
    </row>
    <row r="685" spans="10:14" ht="15.75" customHeight="1">
      <c r="J685" s="76"/>
      <c r="N685" s="12"/>
    </row>
    <row r="686" spans="10:14" ht="15.75" customHeight="1">
      <c r="J686" s="76"/>
      <c r="N686" s="12"/>
    </row>
    <row r="687" spans="10:14" ht="15.75" customHeight="1">
      <c r="J687" s="76"/>
      <c r="N687" s="12"/>
    </row>
    <row r="688" spans="10:14" ht="15.75" customHeight="1">
      <c r="J688" s="76"/>
      <c r="N688" s="12"/>
    </row>
    <row r="689" spans="10:14" ht="15.75" customHeight="1">
      <c r="J689" s="76"/>
      <c r="N689" s="12"/>
    </row>
    <row r="690" spans="10:14" ht="15.75" customHeight="1">
      <c r="J690" s="76"/>
      <c r="N690" s="12"/>
    </row>
    <row r="691" spans="10:14" ht="15.75" customHeight="1">
      <c r="J691" s="76"/>
      <c r="N691" s="12"/>
    </row>
    <row r="692" spans="10:14" ht="15.75" customHeight="1">
      <c r="J692" s="76"/>
      <c r="N692" s="12"/>
    </row>
    <row r="693" spans="10:14" ht="15.75" customHeight="1">
      <c r="J693" s="76"/>
      <c r="N693" s="12"/>
    </row>
    <row r="694" spans="10:14" ht="15.75" customHeight="1">
      <c r="J694" s="76"/>
      <c r="N694" s="12"/>
    </row>
    <row r="695" spans="10:14" ht="15.75" customHeight="1">
      <c r="J695" s="76"/>
      <c r="N695" s="12"/>
    </row>
    <row r="696" spans="10:14" ht="15.75" customHeight="1">
      <c r="J696" s="76"/>
      <c r="N696" s="12"/>
    </row>
    <row r="697" spans="10:14" ht="15.75" customHeight="1">
      <c r="J697" s="76"/>
      <c r="N697" s="12"/>
    </row>
    <row r="698" spans="10:14" ht="15.75" customHeight="1">
      <c r="J698" s="76"/>
      <c r="N698" s="12"/>
    </row>
    <row r="699" spans="10:14" ht="15.75" customHeight="1">
      <c r="J699" s="76"/>
      <c r="N699" s="12"/>
    </row>
    <row r="700" spans="10:14" ht="15.75" customHeight="1">
      <c r="J700" s="76"/>
      <c r="N700" s="12"/>
    </row>
    <row r="701" spans="10:14" ht="15.75" customHeight="1">
      <c r="J701" s="76"/>
      <c r="N701" s="12"/>
    </row>
    <row r="702" spans="10:14" ht="15.75" customHeight="1">
      <c r="J702" s="76"/>
      <c r="N702" s="12"/>
    </row>
    <row r="703" spans="10:14" ht="15.75" customHeight="1">
      <c r="J703" s="76"/>
      <c r="N703" s="12"/>
    </row>
    <row r="704" spans="10:14" ht="15.75" customHeight="1">
      <c r="J704" s="76"/>
      <c r="N704" s="12"/>
    </row>
    <row r="705" spans="10:14" ht="15.75" customHeight="1">
      <c r="J705" s="76"/>
      <c r="N705" s="12"/>
    </row>
    <row r="706" spans="10:14" ht="15.75" customHeight="1">
      <c r="J706" s="76"/>
      <c r="N706" s="12"/>
    </row>
    <row r="707" spans="10:14" ht="15.75" customHeight="1">
      <c r="J707" s="76"/>
      <c r="N707" s="12"/>
    </row>
    <row r="708" spans="10:14" ht="15.75" customHeight="1">
      <c r="J708" s="76"/>
      <c r="N708" s="12"/>
    </row>
    <row r="709" spans="10:14" ht="15.75" customHeight="1">
      <c r="J709" s="76"/>
      <c r="N709" s="12"/>
    </row>
    <row r="710" spans="10:14" ht="15.75" customHeight="1">
      <c r="J710" s="76"/>
      <c r="N710" s="12"/>
    </row>
    <row r="711" spans="10:14" ht="15.75" customHeight="1">
      <c r="J711" s="76"/>
      <c r="N711" s="12"/>
    </row>
    <row r="712" spans="10:14" ht="15.75" customHeight="1">
      <c r="J712" s="76"/>
      <c r="N712" s="12"/>
    </row>
    <row r="713" spans="10:14" ht="15.75" customHeight="1">
      <c r="J713" s="76"/>
      <c r="N713" s="12"/>
    </row>
    <row r="714" spans="10:14" ht="15.75" customHeight="1">
      <c r="J714" s="76"/>
      <c r="N714" s="12"/>
    </row>
    <row r="715" spans="10:14" ht="15.75" customHeight="1">
      <c r="J715" s="76"/>
      <c r="N715" s="12"/>
    </row>
    <row r="716" spans="10:14" ht="15.75" customHeight="1">
      <c r="J716" s="76"/>
      <c r="N716" s="12"/>
    </row>
    <row r="717" spans="10:14" ht="15.75" customHeight="1">
      <c r="J717" s="76"/>
      <c r="N717" s="12"/>
    </row>
    <row r="718" spans="10:14" ht="15.75" customHeight="1">
      <c r="J718" s="76"/>
      <c r="N718" s="12"/>
    </row>
    <row r="719" spans="10:14" ht="15.75" customHeight="1">
      <c r="J719" s="76"/>
      <c r="N719" s="12"/>
    </row>
    <row r="720" spans="10:14" ht="15.75" customHeight="1">
      <c r="J720" s="76"/>
      <c r="N720" s="12"/>
    </row>
    <row r="721" spans="10:14" ht="15.75" customHeight="1">
      <c r="J721" s="76"/>
      <c r="N721" s="12"/>
    </row>
    <row r="722" spans="10:14" ht="15.75" customHeight="1">
      <c r="J722" s="76"/>
      <c r="N722" s="12"/>
    </row>
    <row r="723" spans="10:14" ht="15.75" customHeight="1">
      <c r="J723" s="76"/>
      <c r="N723" s="12"/>
    </row>
    <row r="724" spans="10:14" ht="15.75" customHeight="1">
      <c r="J724" s="76"/>
      <c r="N724" s="12"/>
    </row>
    <row r="725" spans="10:14" ht="15.75" customHeight="1">
      <c r="J725" s="76"/>
      <c r="N725" s="12"/>
    </row>
    <row r="726" spans="10:14" ht="15.75" customHeight="1">
      <c r="J726" s="76"/>
      <c r="N726" s="12"/>
    </row>
    <row r="727" spans="10:14" ht="15.75" customHeight="1">
      <c r="J727" s="76"/>
      <c r="N727" s="12"/>
    </row>
    <row r="728" spans="10:14" ht="15.75" customHeight="1">
      <c r="J728" s="76"/>
      <c r="N728" s="12"/>
    </row>
    <row r="729" spans="10:14" ht="15.75" customHeight="1">
      <c r="J729" s="76"/>
      <c r="N729" s="12"/>
    </row>
    <row r="730" spans="10:14" ht="15.75" customHeight="1">
      <c r="J730" s="76"/>
      <c r="N730" s="12"/>
    </row>
    <row r="731" spans="10:14" ht="15.75" customHeight="1">
      <c r="J731" s="76"/>
      <c r="N731" s="12"/>
    </row>
    <row r="732" spans="10:14" ht="15.75" customHeight="1">
      <c r="J732" s="76"/>
      <c r="N732" s="12"/>
    </row>
    <row r="733" spans="10:14" ht="15.75" customHeight="1">
      <c r="J733" s="76"/>
      <c r="N733" s="12"/>
    </row>
    <row r="734" spans="10:14" ht="15.75" customHeight="1">
      <c r="J734" s="76"/>
      <c r="N734" s="12"/>
    </row>
    <row r="735" spans="10:14" ht="15.75" customHeight="1">
      <c r="J735" s="76"/>
      <c r="N735" s="12"/>
    </row>
    <row r="736" spans="10:14" ht="15.75" customHeight="1">
      <c r="J736" s="76"/>
      <c r="N736" s="12"/>
    </row>
    <row r="737" spans="10:14" ht="15.75" customHeight="1">
      <c r="J737" s="76"/>
      <c r="N737" s="12"/>
    </row>
    <row r="738" spans="10:14" ht="15.75" customHeight="1">
      <c r="J738" s="76"/>
      <c r="N738" s="12"/>
    </row>
    <row r="739" spans="10:14" ht="15.75" customHeight="1">
      <c r="J739" s="76"/>
      <c r="N739" s="12"/>
    </row>
    <row r="740" spans="10:14" ht="15.75" customHeight="1">
      <c r="J740" s="76"/>
      <c r="N740" s="12"/>
    </row>
    <row r="741" spans="10:14" ht="15.75" customHeight="1">
      <c r="J741" s="76"/>
      <c r="N741" s="12"/>
    </row>
    <row r="742" spans="10:14" ht="15.75" customHeight="1">
      <c r="J742" s="76"/>
      <c r="N742" s="12"/>
    </row>
    <row r="743" spans="10:14" ht="15.75" customHeight="1">
      <c r="J743" s="76"/>
      <c r="N743" s="12"/>
    </row>
    <row r="744" spans="10:14" ht="15.75" customHeight="1">
      <c r="J744" s="76"/>
      <c r="N744" s="12"/>
    </row>
    <row r="745" spans="10:14" ht="15.75" customHeight="1">
      <c r="J745" s="76"/>
      <c r="N745" s="12"/>
    </row>
    <row r="746" spans="10:14" ht="15.75" customHeight="1">
      <c r="J746" s="76"/>
      <c r="N746" s="12"/>
    </row>
    <row r="747" spans="10:14" ht="15.75" customHeight="1">
      <c r="J747" s="76"/>
      <c r="N747" s="12"/>
    </row>
    <row r="748" spans="10:14" ht="15.75" customHeight="1">
      <c r="J748" s="76"/>
      <c r="N748" s="12"/>
    </row>
    <row r="749" spans="10:14" ht="15.75" customHeight="1">
      <c r="J749" s="76"/>
      <c r="N749" s="12"/>
    </row>
    <row r="750" spans="10:14" ht="15.75" customHeight="1">
      <c r="J750" s="76"/>
      <c r="N750" s="12"/>
    </row>
    <row r="751" spans="10:14" ht="15.75" customHeight="1">
      <c r="J751" s="76"/>
      <c r="N751" s="12"/>
    </row>
    <row r="752" spans="10:14" ht="15.75" customHeight="1">
      <c r="J752" s="76"/>
      <c r="N752" s="12"/>
    </row>
    <row r="753" spans="10:14" ht="15.75" customHeight="1">
      <c r="J753" s="76"/>
      <c r="N753" s="12"/>
    </row>
    <row r="754" spans="10:14" ht="15.75" customHeight="1">
      <c r="J754" s="76"/>
      <c r="N754" s="12"/>
    </row>
    <row r="755" spans="10:14" ht="15.75" customHeight="1">
      <c r="J755" s="76"/>
      <c r="N755" s="12"/>
    </row>
    <row r="756" spans="10:14" ht="15.75" customHeight="1">
      <c r="J756" s="76"/>
      <c r="N756" s="12"/>
    </row>
    <row r="757" spans="10:14" ht="15.75" customHeight="1">
      <c r="J757" s="76"/>
      <c r="N757" s="12"/>
    </row>
    <row r="758" spans="10:14" ht="15.75" customHeight="1">
      <c r="J758" s="76"/>
      <c r="N758" s="12"/>
    </row>
    <row r="759" spans="10:14" ht="15.75" customHeight="1">
      <c r="J759" s="76"/>
      <c r="N759" s="12"/>
    </row>
    <row r="760" spans="10:14" ht="15.75" customHeight="1">
      <c r="J760" s="76"/>
      <c r="N760" s="12"/>
    </row>
    <row r="761" spans="10:14" ht="15.75" customHeight="1">
      <c r="J761" s="76"/>
      <c r="N761" s="12"/>
    </row>
    <row r="762" spans="10:14" ht="15.75" customHeight="1">
      <c r="J762" s="76"/>
      <c r="N762" s="12"/>
    </row>
    <row r="763" spans="10:14" ht="15.75" customHeight="1">
      <c r="J763" s="76"/>
      <c r="N763" s="12"/>
    </row>
    <row r="764" spans="10:14" ht="15.75" customHeight="1">
      <c r="J764" s="76"/>
      <c r="N764" s="12"/>
    </row>
    <row r="765" spans="10:14" ht="15.75" customHeight="1">
      <c r="J765" s="76"/>
      <c r="N765" s="12"/>
    </row>
    <row r="766" spans="10:14" ht="15.75" customHeight="1">
      <c r="J766" s="76"/>
      <c r="N766" s="12"/>
    </row>
    <row r="767" spans="10:14" ht="15.75" customHeight="1">
      <c r="J767" s="76"/>
      <c r="N767" s="12"/>
    </row>
    <row r="768" spans="10:14" ht="15.75" customHeight="1">
      <c r="J768" s="76"/>
      <c r="N768" s="12"/>
    </row>
    <row r="769" spans="10:14" ht="15.75" customHeight="1">
      <c r="J769" s="76"/>
      <c r="N769" s="12"/>
    </row>
    <row r="770" spans="10:14" ht="15.75" customHeight="1">
      <c r="J770" s="76"/>
      <c r="N770" s="12"/>
    </row>
    <row r="771" spans="10:14" ht="15.75" customHeight="1">
      <c r="J771" s="76"/>
      <c r="N771" s="12"/>
    </row>
    <row r="772" spans="10:14" ht="15.75" customHeight="1">
      <c r="J772" s="76"/>
      <c r="N772" s="12"/>
    </row>
    <row r="773" spans="10:14" ht="15.75" customHeight="1">
      <c r="J773" s="76"/>
      <c r="N773" s="12"/>
    </row>
    <row r="774" spans="10:14" ht="15.75" customHeight="1">
      <c r="J774" s="76"/>
      <c r="N774" s="12"/>
    </row>
    <row r="775" spans="10:14" ht="15.75" customHeight="1">
      <c r="J775" s="76"/>
      <c r="N775" s="12"/>
    </row>
    <row r="776" spans="10:14" ht="15.75" customHeight="1">
      <c r="J776" s="76"/>
      <c r="N776" s="12"/>
    </row>
    <row r="777" spans="10:14" ht="15.75" customHeight="1">
      <c r="J777" s="76"/>
      <c r="N777" s="12"/>
    </row>
    <row r="778" spans="10:14" ht="15.75" customHeight="1">
      <c r="J778" s="76"/>
      <c r="N778" s="12"/>
    </row>
    <row r="779" spans="10:14" ht="15.75" customHeight="1">
      <c r="J779" s="76"/>
      <c r="N779" s="12"/>
    </row>
    <row r="780" spans="10:14" ht="15.75" customHeight="1">
      <c r="J780" s="76"/>
      <c r="N780" s="12"/>
    </row>
    <row r="781" spans="10:14" ht="15.75" customHeight="1">
      <c r="J781" s="76"/>
      <c r="N781" s="12"/>
    </row>
    <row r="782" spans="10:14" ht="15.75" customHeight="1">
      <c r="J782" s="76"/>
      <c r="N782" s="12"/>
    </row>
    <row r="783" spans="10:14" ht="15.75" customHeight="1">
      <c r="J783" s="76"/>
      <c r="N783" s="12"/>
    </row>
    <row r="784" spans="10:14" ht="15.75" customHeight="1">
      <c r="J784" s="76"/>
      <c r="N784" s="12"/>
    </row>
    <row r="785" spans="10:14" ht="15.75" customHeight="1">
      <c r="J785" s="76"/>
      <c r="N785" s="12"/>
    </row>
    <row r="786" spans="10:14" ht="15.75" customHeight="1">
      <c r="J786" s="76"/>
      <c r="N786" s="12"/>
    </row>
    <row r="787" spans="10:14" ht="15.75" customHeight="1">
      <c r="J787" s="76"/>
      <c r="N787" s="12"/>
    </row>
    <row r="788" spans="10:14" ht="15.75" customHeight="1">
      <c r="J788" s="76"/>
      <c r="N788" s="12"/>
    </row>
    <row r="789" spans="10:14" ht="15.75" customHeight="1">
      <c r="J789" s="76"/>
      <c r="N789" s="12"/>
    </row>
    <row r="790" spans="10:14" ht="15.75" customHeight="1">
      <c r="J790" s="76"/>
      <c r="N790" s="12"/>
    </row>
    <row r="791" spans="10:14" ht="15.75" customHeight="1">
      <c r="J791" s="76"/>
      <c r="N791" s="12"/>
    </row>
    <row r="792" spans="10:14" ht="15.75" customHeight="1">
      <c r="J792" s="76"/>
      <c r="N792" s="12"/>
    </row>
    <row r="793" spans="10:14" ht="15.75" customHeight="1">
      <c r="J793" s="76"/>
      <c r="N793" s="12"/>
    </row>
    <row r="794" spans="10:14" ht="15.75" customHeight="1">
      <c r="J794" s="76"/>
      <c r="N794" s="12"/>
    </row>
    <row r="795" spans="10:14" ht="15.75" customHeight="1">
      <c r="J795" s="76"/>
      <c r="N795" s="12"/>
    </row>
    <row r="796" spans="10:14" ht="15.75" customHeight="1">
      <c r="J796" s="76"/>
      <c r="N796" s="12"/>
    </row>
    <row r="797" spans="10:14" ht="15.75" customHeight="1">
      <c r="J797" s="76"/>
      <c r="N797" s="12"/>
    </row>
    <row r="798" spans="10:14" ht="15.75" customHeight="1">
      <c r="J798" s="76"/>
      <c r="N798" s="12"/>
    </row>
    <row r="799" spans="10:14" ht="15.75" customHeight="1">
      <c r="J799" s="76"/>
      <c r="N799" s="12"/>
    </row>
    <row r="800" spans="10:14" ht="15.75" customHeight="1">
      <c r="J800" s="76"/>
      <c r="N800" s="12"/>
    </row>
    <row r="801" spans="10:14" ht="15.75" customHeight="1">
      <c r="J801" s="76"/>
      <c r="N801" s="12"/>
    </row>
    <row r="802" spans="10:14" ht="15.75" customHeight="1">
      <c r="J802" s="76"/>
      <c r="N802" s="12"/>
    </row>
    <row r="803" spans="10:14" ht="15.75" customHeight="1">
      <c r="J803" s="76"/>
      <c r="N803" s="12"/>
    </row>
    <row r="804" spans="10:14" ht="15.75" customHeight="1">
      <c r="J804" s="76"/>
      <c r="N804" s="12"/>
    </row>
    <row r="805" spans="10:14" ht="15.75" customHeight="1">
      <c r="J805" s="76"/>
      <c r="N805" s="12"/>
    </row>
    <row r="806" spans="10:14" ht="15.75" customHeight="1">
      <c r="J806" s="76"/>
      <c r="N806" s="12"/>
    </row>
    <row r="807" spans="10:14" ht="15.75" customHeight="1">
      <c r="J807" s="76"/>
      <c r="N807" s="12"/>
    </row>
    <row r="808" spans="10:14" ht="15.75" customHeight="1">
      <c r="J808" s="76"/>
      <c r="N808" s="12"/>
    </row>
    <row r="809" spans="10:14" ht="15.75" customHeight="1">
      <c r="J809" s="76"/>
      <c r="N809" s="12"/>
    </row>
    <row r="810" spans="10:14" ht="15.75" customHeight="1">
      <c r="J810" s="76"/>
      <c r="N810" s="12"/>
    </row>
    <row r="811" spans="10:14" ht="15.75" customHeight="1">
      <c r="J811" s="76"/>
      <c r="N811" s="12"/>
    </row>
    <row r="812" spans="10:14" ht="15.75" customHeight="1">
      <c r="J812" s="76"/>
      <c r="N812" s="12"/>
    </row>
    <row r="813" spans="10:14" ht="15.75" customHeight="1">
      <c r="J813" s="76"/>
      <c r="N813" s="12"/>
    </row>
    <row r="814" spans="10:14" ht="15.75" customHeight="1">
      <c r="J814" s="76"/>
      <c r="N814" s="12"/>
    </row>
    <row r="815" spans="10:14" ht="15.75" customHeight="1">
      <c r="J815" s="76"/>
      <c r="N815" s="12"/>
    </row>
    <row r="816" spans="10:14" ht="15.75" customHeight="1">
      <c r="J816" s="76"/>
      <c r="N816" s="12"/>
    </row>
    <row r="817" spans="10:14" ht="15.75" customHeight="1">
      <c r="J817" s="76"/>
      <c r="N817" s="12"/>
    </row>
    <row r="818" spans="10:14" ht="15.75" customHeight="1">
      <c r="J818" s="76"/>
      <c r="N818" s="12"/>
    </row>
    <row r="819" spans="10:14" ht="15.75" customHeight="1">
      <c r="J819" s="76"/>
      <c r="N819" s="12"/>
    </row>
    <row r="820" spans="10:14" ht="15.75" customHeight="1">
      <c r="J820" s="76"/>
      <c r="N820" s="12"/>
    </row>
    <row r="821" spans="10:14" ht="15.75" customHeight="1">
      <c r="J821" s="76"/>
      <c r="N821" s="12"/>
    </row>
    <row r="822" spans="10:14" ht="15.75" customHeight="1">
      <c r="J822" s="76"/>
      <c r="N822" s="12"/>
    </row>
    <row r="823" spans="10:14" ht="15.75" customHeight="1">
      <c r="J823" s="76"/>
      <c r="N823" s="12"/>
    </row>
    <row r="824" spans="10:14" ht="15.75" customHeight="1">
      <c r="J824" s="76"/>
      <c r="N824" s="12"/>
    </row>
    <row r="825" spans="10:14" ht="15.75" customHeight="1">
      <c r="J825" s="76"/>
      <c r="N825" s="12"/>
    </row>
    <row r="826" spans="10:14" ht="15.75" customHeight="1">
      <c r="J826" s="76"/>
      <c r="N826" s="12"/>
    </row>
    <row r="827" spans="10:14" ht="15.75" customHeight="1">
      <c r="J827" s="76"/>
      <c r="N827" s="12"/>
    </row>
    <row r="828" spans="10:14" ht="15.75" customHeight="1">
      <c r="J828" s="76"/>
      <c r="N828" s="12"/>
    </row>
    <row r="829" spans="10:14" ht="15.75" customHeight="1">
      <c r="J829" s="76"/>
      <c r="N829" s="12"/>
    </row>
    <row r="830" spans="10:14" ht="15.75" customHeight="1">
      <c r="J830" s="76"/>
      <c r="N830" s="12"/>
    </row>
    <row r="831" spans="10:14" ht="15.75" customHeight="1">
      <c r="J831" s="76"/>
      <c r="N831" s="12"/>
    </row>
    <row r="832" spans="10:14" ht="15.75" customHeight="1">
      <c r="J832" s="76"/>
      <c r="N832" s="12"/>
    </row>
    <row r="833" spans="10:14" ht="15.75" customHeight="1">
      <c r="J833" s="76"/>
      <c r="N833" s="12"/>
    </row>
    <row r="834" spans="10:14" ht="15.75" customHeight="1">
      <c r="J834" s="76"/>
      <c r="N834" s="12"/>
    </row>
    <row r="835" spans="10:14" ht="15.75" customHeight="1">
      <c r="J835" s="76"/>
      <c r="N835" s="12"/>
    </row>
    <row r="836" spans="10:14" ht="15.75" customHeight="1">
      <c r="J836" s="76"/>
      <c r="N836" s="12"/>
    </row>
    <row r="837" spans="10:14" ht="15.75" customHeight="1">
      <c r="J837" s="76"/>
      <c r="N837" s="12"/>
    </row>
    <row r="838" spans="10:14" ht="15.75" customHeight="1">
      <c r="J838" s="76"/>
      <c r="N838" s="12"/>
    </row>
    <row r="839" spans="10:14" ht="15.75" customHeight="1">
      <c r="J839" s="76"/>
      <c r="N839" s="12"/>
    </row>
    <row r="840" spans="10:14" ht="15.75" customHeight="1">
      <c r="J840" s="76"/>
      <c r="N840" s="12"/>
    </row>
    <row r="841" spans="10:14" ht="15.75" customHeight="1">
      <c r="J841" s="76"/>
      <c r="N841" s="12"/>
    </row>
    <row r="842" spans="10:14" ht="15.75" customHeight="1">
      <c r="J842" s="76"/>
      <c r="N842" s="12"/>
    </row>
    <row r="843" spans="10:14" ht="15.75" customHeight="1">
      <c r="J843" s="76"/>
      <c r="N843" s="12"/>
    </row>
    <row r="844" spans="10:14" ht="15.75" customHeight="1">
      <c r="J844" s="76"/>
      <c r="N844" s="12"/>
    </row>
    <row r="845" spans="10:14" ht="15.75" customHeight="1">
      <c r="J845" s="76"/>
      <c r="N845" s="12"/>
    </row>
    <row r="846" spans="10:14" ht="15.75" customHeight="1">
      <c r="J846" s="76"/>
      <c r="N846" s="12"/>
    </row>
    <row r="847" spans="10:14" ht="15.75" customHeight="1">
      <c r="J847" s="76"/>
      <c r="N847" s="12"/>
    </row>
    <row r="848" spans="10:14" ht="15.75" customHeight="1">
      <c r="J848" s="76"/>
      <c r="N848" s="12"/>
    </row>
    <row r="849" spans="10:14" ht="15.75" customHeight="1">
      <c r="J849" s="76"/>
      <c r="N849" s="12"/>
    </row>
    <row r="850" spans="10:14" ht="15.75" customHeight="1">
      <c r="J850" s="76"/>
      <c r="N850" s="12"/>
    </row>
    <row r="851" spans="10:14" ht="15.75" customHeight="1">
      <c r="J851" s="76"/>
      <c r="N851" s="12"/>
    </row>
    <row r="852" spans="10:14" ht="15.75" customHeight="1">
      <c r="J852" s="76"/>
      <c r="N852" s="12"/>
    </row>
    <row r="853" spans="10:14" ht="15.75" customHeight="1">
      <c r="J853" s="76"/>
      <c r="N853" s="12"/>
    </row>
    <row r="854" spans="10:14" ht="15.75" customHeight="1">
      <c r="J854" s="76"/>
      <c r="N854" s="12"/>
    </row>
    <row r="855" spans="10:14" ht="15.75" customHeight="1">
      <c r="J855" s="76"/>
      <c r="N855" s="12"/>
    </row>
    <row r="856" spans="10:14" ht="15.75" customHeight="1">
      <c r="J856" s="76"/>
      <c r="N856" s="12"/>
    </row>
    <row r="857" spans="10:14" ht="15.75" customHeight="1">
      <c r="J857" s="76"/>
      <c r="N857" s="12"/>
    </row>
    <row r="858" spans="10:14" ht="15.75" customHeight="1">
      <c r="J858" s="76"/>
      <c r="N858" s="12"/>
    </row>
    <row r="859" spans="10:14" ht="15.75" customHeight="1">
      <c r="J859" s="76"/>
      <c r="N859" s="12"/>
    </row>
    <row r="860" spans="10:14" ht="15.75" customHeight="1">
      <c r="J860" s="76"/>
      <c r="N860" s="12"/>
    </row>
    <row r="861" spans="10:14" ht="15.75" customHeight="1">
      <c r="J861" s="76"/>
      <c r="N861" s="12"/>
    </row>
    <row r="862" spans="10:14" ht="15.75" customHeight="1">
      <c r="J862" s="76"/>
      <c r="N862" s="12"/>
    </row>
    <row r="863" spans="10:14" ht="15.75" customHeight="1">
      <c r="J863" s="76"/>
      <c r="N863" s="12"/>
    </row>
    <row r="864" spans="10:14" ht="15.75" customHeight="1">
      <c r="J864" s="76"/>
      <c r="N864" s="12"/>
    </row>
    <row r="865" spans="10:14" ht="15.75" customHeight="1">
      <c r="J865" s="76"/>
      <c r="N865" s="12"/>
    </row>
    <row r="866" spans="10:14" ht="15.75" customHeight="1">
      <c r="J866" s="76"/>
      <c r="N866" s="12"/>
    </row>
    <row r="867" spans="10:14" ht="15.75" customHeight="1">
      <c r="J867" s="76"/>
      <c r="N867" s="12"/>
    </row>
    <row r="868" spans="10:14" ht="15.75" customHeight="1">
      <c r="J868" s="76"/>
      <c r="N868" s="12"/>
    </row>
    <row r="869" spans="10:14" ht="15.75" customHeight="1">
      <c r="J869" s="76"/>
      <c r="N869" s="12"/>
    </row>
    <row r="870" spans="10:14" ht="15.75" customHeight="1">
      <c r="J870" s="76"/>
      <c r="N870" s="12"/>
    </row>
    <row r="871" spans="10:14" ht="15.75" customHeight="1">
      <c r="J871" s="76"/>
      <c r="N871" s="12"/>
    </row>
    <row r="872" spans="10:14" ht="15.75" customHeight="1">
      <c r="J872" s="76"/>
      <c r="N872" s="12"/>
    </row>
    <row r="873" spans="10:14" ht="15.75" customHeight="1">
      <c r="J873" s="76"/>
      <c r="N873" s="12"/>
    </row>
    <row r="874" spans="10:14" ht="15.75" customHeight="1">
      <c r="J874" s="76"/>
      <c r="N874" s="12"/>
    </row>
    <row r="875" spans="10:14" ht="15.75" customHeight="1">
      <c r="J875" s="76"/>
      <c r="N875" s="12"/>
    </row>
    <row r="876" spans="10:14" ht="15.75" customHeight="1">
      <c r="J876" s="76"/>
      <c r="N876" s="12"/>
    </row>
    <row r="877" spans="10:14" ht="15.75" customHeight="1">
      <c r="J877" s="76"/>
      <c r="N877" s="12"/>
    </row>
    <row r="878" spans="10:14" ht="15.75" customHeight="1">
      <c r="J878" s="76"/>
      <c r="N878" s="12"/>
    </row>
    <row r="879" spans="10:14" ht="15.75" customHeight="1">
      <c r="J879" s="76"/>
      <c r="N879" s="12"/>
    </row>
    <row r="880" spans="10:14" ht="15.75" customHeight="1">
      <c r="J880" s="76"/>
      <c r="N880" s="12"/>
    </row>
    <row r="881" spans="10:14" ht="15.75" customHeight="1">
      <c r="J881" s="76"/>
      <c r="N881" s="12"/>
    </row>
    <row r="882" spans="10:14" ht="15.75" customHeight="1">
      <c r="J882" s="76"/>
      <c r="N882" s="12"/>
    </row>
    <row r="883" spans="10:14" ht="15.75" customHeight="1">
      <c r="J883" s="76"/>
      <c r="N883" s="12"/>
    </row>
    <row r="884" spans="10:14" ht="15.75" customHeight="1">
      <c r="J884" s="76"/>
      <c r="N884" s="12"/>
    </row>
    <row r="885" spans="10:14" ht="15.75" customHeight="1">
      <c r="J885" s="76"/>
      <c r="N885" s="12"/>
    </row>
    <row r="886" spans="10:14" ht="15.75" customHeight="1">
      <c r="J886" s="76"/>
      <c r="N886" s="12"/>
    </row>
    <row r="887" spans="10:14" ht="15.75" customHeight="1">
      <c r="J887" s="76"/>
      <c r="N887" s="12"/>
    </row>
    <row r="888" spans="10:14" ht="15.75" customHeight="1">
      <c r="J888" s="76"/>
      <c r="N888" s="12"/>
    </row>
    <row r="889" spans="10:14" ht="15.75" customHeight="1">
      <c r="J889" s="76"/>
      <c r="N889" s="12"/>
    </row>
    <row r="890" spans="10:14" ht="15.75" customHeight="1">
      <c r="J890" s="76"/>
      <c r="N890" s="12"/>
    </row>
    <row r="891" spans="10:14" ht="15.75" customHeight="1">
      <c r="J891" s="76"/>
      <c r="N891" s="12"/>
    </row>
    <row r="892" spans="10:14" ht="15.75" customHeight="1">
      <c r="J892" s="76"/>
      <c r="N892" s="12"/>
    </row>
    <row r="893" spans="10:14" ht="15.75" customHeight="1">
      <c r="J893" s="76"/>
      <c r="N893" s="12"/>
    </row>
    <row r="894" spans="10:14" ht="15.75" customHeight="1">
      <c r="J894" s="76"/>
      <c r="N894" s="12"/>
    </row>
    <row r="895" spans="10:14" ht="15.75" customHeight="1">
      <c r="J895" s="76"/>
      <c r="N895" s="12"/>
    </row>
    <row r="896" spans="10:14" ht="15.75" customHeight="1">
      <c r="J896" s="76"/>
      <c r="N896" s="12"/>
    </row>
    <row r="897" spans="10:14" ht="15.75" customHeight="1">
      <c r="J897" s="76"/>
      <c r="N897" s="12"/>
    </row>
    <row r="898" spans="10:14" ht="15.75" customHeight="1">
      <c r="J898" s="76"/>
      <c r="N898" s="12"/>
    </row>
    <row r="899" spans="10:14" ht="15.75" customHeight="1">
      <c r="J899" s="76"/>
      <c r="N899" s="12"/>
    </row>
    <row r="900" spans="10:14" ht="15.75" customHeight="1">
      <c r="J900" s="76"/>
      <c r="N900" s="12"/>
    </row>
    <row r="901" spans="10:14" ht="15.75" customHeight="1">
      <c r="J901" s="76"/>
      <c r="N901" s="12"/>
    </row>
    <row r="902" spans="10:14" ht="15.75" customHeight="1">
      <c r="J902" s="76"/>
      <c r="N902" s="12"/>
    </row>
    <row r="903" spans="10:14" ht="15.75" customHeight="1">
      <c r="J903" s="76"/>
      <c r="N903" s="12"/>
    </row>
    <row r="904" spans="10:14" ht="15.75" customHeight="1">
      <c r="J904" s="76"/>
      <c r="N904" s="12"/>
    </row>
    <row r="905" spans="10:14" ht="15.75" customHeight="1">
      <c r="J905" s="76"/>
      <c r="N905" s="12"/>
    </row>
    <row r="906" spans="10:14" ht="15.75" customHeight="1">
      <c r="J906" s="76"/>
      <c r="N906" s="12"/>
    </row>
    <row r="907" spans="10:14" ht="15.75" customHeight="1">
      <c r="J907" s="76"/>
      <c r="N907" s="12"/>
    </row>
    <row r="908" spans="10:14" ht="15.75" customHeight="1">
      <c r="J908" s="76"/>
      <c r="N908" s="12"/>
    </row>
    <row r="909" spans="10:14" ht="15.75" customHeight="1">
      <c r="J909" s="76"/>
      <c r="N909" s="12"/>
    </row>
    <row r="910" spans="10:14" ht="15.75" customHeight="1">
      <c r="J910" s="76"/>
      <c r="N910" s="12"/>
    </row>
    <row r="911" spans="10:14" ht="15.75" customHeight="1">
      <c r="J911" s="76"/>
      <c r="N911" s="12"/>
    </row>
    <row r="912" spans="10:14" ht="15.75" customHeight="1">
      <c r="J912" s="76"/>
      <c r="N912" s="12"/>
    </row>
    <row r="913" spans="10:14" ht="15.75" customHeight="1">
      <c r="J913" s="76"/>
      <c r="N913" s="12"/>
    </row>
    <row r="914" spans="10:14" ht="15.75" customHeight="1">
      <c r="J914" s="76"/>
      <c r="N914" s="12"/>
    </row>
    <row r="915" spans="10:14" ht="15.75" customHeight="1">
      <c r="J915" s="76"/>
      <c r="N915" s="12"/>
    </row>
    <row r="916" spans="10:14" ht="15.75" customHeight="1">
      <c r="J916" s="76"/>
      <c r="N916" s="12"/>
    </row>
    <row r="917" spans="10:14" ht="15.75" customHeight="1">
      <c r="J917" s="76"/>
      <c r="N917" s="12"/>
    </row>
    <row r="918" spans="10:14" ht="15.75" customHeight="1">
      <c r="J918" s="76"/>
      <c r="N918" s="12"/>
    </row>
    <row r="919" spans="10:14" ht="15.75" customHeight="1">
      <c r="J919" s="76"/>
      <c r="N919" s="12"/>
    </row>
    <row r="920" spans="10:14" ht="15.75" customHeight="1">
      <c r="J920" s="76"/>
      <c r="N920" s="12"/>
    </row>
    <row r="921" spans="10:14" ht="15.75" customHeight="1">
      <c r="J921" s="76"/>
      <c r="N921" s="12"/>
    </row>
    <row r="922" spans="10:14" ht="15.75" customHeight="1">
      <c r="J922" s="76"/>
      <c r="N922" s="12"/>
    </row>
    <row r="923" spans="10:14" ht="15.75" customHeight="1">
      <c r="J923" s="76"/>
      <c r="N923" s="12"/>
    </row>
    <row r="924" spans="10:14" ht="15.75" customHeight="1">
      <c r="J924" s="76"/>
      <c r="N924" s="12"/>
    </row>
    <row r="925" spans="10:14" ht="15.75" customHeight="1">
      <c r="J925" s="76"/>
      <c r="N925" s="12"/>
    </row>
    <row r="926" spans="10:14" ht="15.75" customHeight="1">
      <c r="J926" s="76"/>
      <c r="N926" s="12"/>
    </row>
    <row r="927" spans="10:14" ht="15.75" customHeight="1">
      <c r="J927" s="76"/>
      <c r="N927" s="12"/>
    </row>
    <row r="928" spans="10:14" ht="15.75" customHeight="1">
      <c r="J928" s="76"/>
      <c r="N928" s="12"/>
    </row>
    <row r="929" spans="10:14" ht="15.75" customHeight="1">
      <c r="J929" s="76"/>
      <c r="N929" s="12"/>
    </row>
    <row r="930" spans="10:14" ht="15.75" customHeight="1">
      <c r="J930" s="76"/>
      <c r="N930" s="12"/>
    </row>
    <row r="931" spans="10:14" ht="15.75" customHeight="1">
      <c r="J931" s="76"/>
      <c r="N931" s="12"/>
    </row>
    <row r="932" spans="10:14" ht="15.75" customHeight="1">
      <c r="J932" s="76"/>
      <c r="N932" s="12"/>
    </row>
    <row r="933" spans="10:14" ht="15.75" customHeight="1">
      <c r="J933" s="76"/>
      <c r="N933" s="12"/>
    </row>
    <row r="934" spans="10:14" ht="15.75" customHeight="1">
      <c r="J934" s="76"/>
      <c r="N934" s="12"/>
    </row>
    <row r="935" spans="10:14" ht="15.75" customHeight="1">
      <c r="J935" s="76"/>
      <c r="N935" s="12"/>
    </row>
    <row r="936" spans="10:14" ht="15.75" customHeight="1">
      <c r="J936" s="76"/>
      <c r="N936" s="12"/>
    </row>
    <row r="937" spans="10:14" ht="15.75" customHeight="1">
      <c r="J937" s="76"/>
      <c r="N937" s="12"/>
    </row>
    <row r="938" spans="10:14" ht="15.75" customHeight="1">
      <c r="J938" s="76"/>
      <c r="N938" s="12"/>
    </row>
    <row r="939" spans="10:14" ht="15.75" customHeight="1">
      <c r="J939" s="76"/>
      <c r="N939" s="12"/>
    </row>
    <row r="940" spans="10:14" ht="15.75" customHeight="1">
      <c r="J940" s="76"/>
      <c r="N940" s="12"/>
    </row>
    <row r="941" spans="10:14" ht="15.75" customHeight="1">
      <c r="J941" s="76"/>
      <c r="N941" s="12"/>
    </row>
    <row r="942" spans="10:14" ht="15.75" customHeight="1">
      <c r="J942" s="76"/>
      <c r="N942" s="12"/>
    </row>
    <row r="943" spans="10:14" ht="15.75" customHeight="1">
      <c r="J943" s="76"/>
      <c r="N943" s="12"/>
    </row>
    <row r="944" spans="10:14" ht="15.75" customHeight="1">
      <c r="J944" s="76"/>
      <c r="N944" s="12"/>
    </row>
    <row r="945" spans="10:14" ht="15.75" customHeight="1">
      <c r="J945" s="76"/>
      <c r="N945" s="12"/>
    </row>
    <row r="946" spans="10:14" ht="15.75" customHeight="1">
      <c r="J946" s="76"/>
      <c r="N946" s="12"/>
    </row>
    <row r="947" spans="10:14" ht="15.75" customHeight="1">
      <c r="J947" s="76"/>
      <c r="N947" s="12"/>
    </row>
    <row r="948" spans="10:14" ht="15.75" customHeight="1">
      <c r="J948" s="76"/>
      <c r="N948" s="12"/>
    </row>
    <row r="949" spans="10:14" ht="15.75" customHeight="1">
      <c r="J949" s="76"/>
      <c r="N949" s="12"/>
    </row>
    <row r="950" spans="10:14" ht="15.75" customHeight="1">
      <c r="J950" s="76"/>
      <c r="N950" s="12"/>
    </row>
    <row r="951" spans="10:14" ht="15.75" customHeight="1">
      <c r="J951" s="76"/>
      <c r="N951" s="12"/>
    </row>
    <row r="952" spans="10:14" ht="15.75" customHeight="1">
      <c r="J952" s="76"/>
      <c r="N952" s="12"/>
    </row>
    <row r="953" spans="10:14" ht="15.75" customHeight="1">
      <c r="J953" s="76"/>
      <c r="N953" s="12"/>
    </row>
    <row r="954" spans="10:14" ht="15.75" customHeight="1">
      <c r="J954" s="76"/>
      <c r="N954" s="12"/>
    </row>
    <row r="955" spans="10:14" ht="15.75" customHeight="1">
      <c r="J955" s="76"/>
      <c r="N955" s="12"/>
    </row>
    <row r="956" spans="10:14" ht="15.75" customHeight="1">
      <c r="J956" s="76"/>
      <c r="N956" s="12"/>
    </row>
    <row r="957" spans="10:14" ht="15.75" customHeight="1">
      <c r="J957" s="76"/>
      <c r="N957" s="12"/>
    </row>
    <row r="958" spans="10:14" ht="15.75" customHeight="1">
      <c r="J958" s="76"/>
      <c r="N958" s="12"/>
    </row>
    <row r="959" spans="10:14" ht="15.75" customHeight="1">
      <c r="J959" s="76"/>
      <c r="N959" s="12"/>
    </row>
    <row r="960" spans="10:14" ht="15.75" customHeight="1">
      <c r="J960" s="76"/>
      <c r="N960" s="12"/>
    </row>
    <row r="961" spans="10:14" ht="15.75" customHeight="1">
      <c r="J961" s="76"/>
      <c r="N961" s="12"/>
    </row>
    <row r="962" spans="10:14" ht="15.75" customHeight="1">
      <c r="J962" s="76"/>
      <c r="N962" s="12"/>
    </row>
    <row r="963" spans="10:14" ht="15.75" customHeight="1">
      <c r="J963" s="76"/>
      <c r="N963" s="12"/>
    </row>
    <row r="964" spans="10:14" ht="15.75" customHeight="1">
      <c r="J964" s="76"/>
      <c r="N964" s="12"/>
    </row>
    <row r="965" spans="10:14" ht="15.75" customHeight="1">
      <c r="J965" s="76"/>
      <c r="N965" s="12"/>
    </row>
    <row r="966" spans="10:14" ht="15.75" customHeight="1">
      <c r="J966" s="76"/>
      <c r="N966" s="12"/>
    </row>
    <row r="967" spans="10:14" ht="15.75" customHeight="1">
      <c r="J967" s="76"/>
      <c r="N967" s="12"/>
    </row>
    <row r="968" spans="10:14" ht="15.75" customHeight="1">
      <c r="J968" s="76"/>
      <c r="N968" s="12"/>
    </row>
    <row r="969" spans="10:14" ht="15.75" customHeight="1">
      <c r="J969" s="76"/>
      <c r="N969" s="12"/>
    </row>
    <row r="970" spans="10:14" ht="15.75" customHeight="1">
      <c r="J970" s="76"/>
      <c r="N970" s="12"/>
    </row>
    <row r="971" spans="10:14" ht="15.75" customHeight="1">
      <c r="J971" s="76"/>
      <c r="N971" s="12"/>
    </row>
    <row r="972" spans="10:14" ht="15.75" customHeight="1">
      <c r="J972" s="76"/>
      <c r="N972" s="12"/>
    </row>
    <row r="973" spans="10:14" ht="15.75" customHeight="1">
      <c r="J973" s="76"/>
      <c r="N973" s="12"/>
    </row>
    <row r="974" spans="10:14" ht="15.75" customHeight="1">
      <c r="J974" s="76"/>
      <c r="N974" s="12"/>
    </row>
    <row r="975" spans="10:14" ht="15.75" customHeight="1">
      <c r="J975" s="76"/>
      <c r="N975" s="12"/>
    </row>
    <row r="976" spans="10:14" ht="15.75" customHeight="1">
      <c r="J976" s="76"/>
      <c r="N976" s="12"/>
    </row>
    <row r="977" spans="10:14" ht="15.75" customHeight="1">
      <c r="J977" s="76"/>
      <c r="N977" s="12"/>
    </row>
    <row r="978" spans="10:14" ht="15.75" customHeight="1">
      <c r="J978" s="76"/>
      <c r="N978" s="12"/>
    </row>
    <row r="979" spans="10:14" ht="15.75" customHeight="1">
      <c r="J979" s="76"/>
      <c r="N979" s="12"/>
    </row>
    <row r="980" spans="10:14" ht="15.75" customHeight="1">
      <c r="J980" s="76"/>
      <c r="N980" s="12"/>
    </row>
    <row r="981" spans="10:14" ht="15.75" customHeight="1">
      <c r="J981" s="76"/>
      <c r="N981" s="12"/>
    </row>
    <row r="982" spans="10:14" ht="15.75" customHeight="1">
      <c r="J982" s="76"/>
      <c r="N982" s="12"/>
    </row>
    <row r="983" spans="10:14" ht="15.75" customHeight="1">
      <c r="J983" s="76"/>
      <c r="N983" s="12"/>
    </row>
    <row r="984" spans="10:14" ht="15.75" customHeight="1">
      <c r="J984" s="76"/>
      <c r="N984" s="12"/>
    </row>
    <row r="985" spans="10:14" ht="15.75" customHeight="1">
      <c r="J985" s="76"/>
      <c r="N985" s="12"/>
    </row>
    <row r="986" spans="10:14" ht="15.75" customHeight="1">
      <c r="J986" s="76"/>
      <c r="N986" s="12"/>
    </row>
    <row r="987" spans="10:14" ht="15.75" customHeight="1">
      <c r="J987" s="76"/>
      <c r="N987" s="12"/>
    </row>
    <row r="988" spans="10:14" ht="15.75" customHeight="1">
      <c r="J988" s="76"/>
      <c r="N988" s="12"/>
    </row>
    <row r="989" spans="10:14" ht="15.75" customHeight="1">
      <c r="J989" s="76"/>
      <c r="N989" s="12"/>
    </row>
    <row r="990" spans="10:14" ht="15.75" customHeight="1">
      <c r="J990" s="76"/>
      <c r="N990" s="12"/>
    </row>
    <row r="991" spans="10:14" ht="15.75" customHeight="1">
      <c r="J991" s="76"/>
      <c r="N991" s="12"/>
    </row>
    <row r="992" spans="10:14" ht="15.75" customHeight="1">
      <c r="J992" s="76"/>
      <c r="N992" s="12"/>
    </row>
    <row r="993" spans="10:14" ht="15.75" customHeight="1">
      <c r="J993" s="76"/>
      <c r="N993" s="12"/>
    </row>
    <row r="994" spans="10:14" ht="15.75" customHeight="1">
      <c r="J994" s="76"/>
      <c r="N994" s="12"/>
    </row>
    <row r="995" spans="10:14" ht="15.75" customHeight="1">
      <c r="J995" s="76"/>
      <c r="N995" s="12"/>
    </row>
    <row r="996" spans="10:14" ht="15.75" customHeight="1">
      <c r="J996" s="76"/>
      <c r="N996" s="12"/>
    </row>
    <row r="997" spans="10:14" ht="15.75" customHeight="1">
      <c r="J997" s="76"/>
      <c r="N997" s="12"/>
    </row>
    <row r="998" spans="10:14" ht="15.75" customHeight="1">
      <c r="J998" s="76"/>
      <c r="N998" s="12"/>
    </row>
    <row r="999" spans="10:14" ht="15.75" customHeight="1">
      <c r="J999" s="76"/>
      <c r="N999" s="12"/>
    </row>
    <row r="1000" spans="10:14" ht="15.75" customHeight="1">
      <c r="J1000" s="76"/>
      <c r="N1000" s="12"/>
    </row>
  </sheetData>
  <mergeCells count="61">
    <mergeCell ref="F2:F3"/>
    <mergeCell ref="G2:G3"/>
    <mergeCell ref="A4:A6"/>
    <mergeCell ref="B4:B5"/>
    <mergeCell ref="A9:A10"/>
    <mergeCell ref="B9:B10"/>
    <mergeCell ref="C9:C10"/>
    <mergeCell ref="C28:C29"/>
    <mergeCell ref="A11:A13"/>
    <mergeCell ref="B11:B13"/>
    <mergeCell ref="C12:C13"/>
    <mergeCell ref="A14:A18"/>
    <mergeCell ref="B14:B16"/>
    <mergeCell ref="C17:C18"/>
    <mergeCell ref="A19:A23"/>
    <mergeCell ref="B17:B18"/>
    <mergeCell ref="B19:B20"/>
    <mergeCell ref="A24:A26"/>
    <mergeCell ref="B24:B26"/>
    <mergeCell ref="A27:A29"/>
    <mergeCell ref="B27:B29"/>
    <mergeCell ref="M28:M29"/>
    <mergeCell ref="S19:S20"/>
    <mergeCell ref="M17:M18"/>
    <mergeCell ref="N17:N18"/>
    <mergeCell ref="M2:M3"/>
    <mergeCell ref="N2:N3"/>
    <mergeCell ref="N9:N10"/>
    <mergeCell ref="O9:O10"/>
    <mergeCell ref="N11:N13"/>
    <mergeCell ref="O11:O13"/>
    <mergeCell ref="S24:S26"/>
    <mergeCell ref="S27:S29"/>
    <mergeCell ref="N15:N16"/>
    <mergeCell ref="O15:O17"/>
    <mergeCell ref="N19:N22"/>
    <mergeCell ref="O19:O22"/>
    <mergeCell ref="N24:N26"/>
    <mergeCell ref="O24:O26"/>
    <mergeCell ref="N27:N29"/>
    <mergeCell ref="L2:L3"/>
    <mergeCell ref="O2:O3"/>
    <mergeCell ref="P2:P3"/>
    <mergeCell ref="Q2:Q3"/>
    <mergeCell ref="M15:M16"/>
    <mergeCell ref="R33:S33"/>
    <mergeCell ref="U2:U3"/>
    <mergeCell ref="V2:V3"/>
    <mergeCell ref="A1:O1"/>
    <mergeCell ref="P1:V1"/>
    <mergeCell ref="A2:A3"/>
    <mergeCell ref="B2:B3"/>
    <mergeCell ref="C2:C3"/>
    <mergeCell ref="D2:D3"/>
    <mergeCell ref="E2:E3"/>
    <mergeCell ref="R2:R3"/>
    <mergeCell ref="S2:S3"/>
    <mergeCell ref="T2:T3"/>
    <mergeCell ref="S11:S13"/>
    <mergeCell ref="S15:S16"/>
    <mergeCell ref="H2:K2"/>
  </mergeCells>
  <hyperlinks>
    <hyperlink ref="U5" r:id="rId1" xr:uid="{00000000-0004-0000-0000-000000000000}"/>
    <hyperlink ref="U6" r:id="rId2" xr:uid="{00000000-0004-0000-0000-000001000000}"/>
    <hyperlink ref="U7" r:id="rId3" xr:uid="{00000000-0004-0000-0000-000002000000}"/>
    <hyperlink ref="U8" r:id="rId4" xr:uid="{00000000-0004-0000-0000-000003000000}"/>
    <hyperlink ref="U9" r:id="rId5" xr:uid="{00000000-0004-0000-0000-000004000000}"/>
    <hyperlink ref="U10" r:id="rId6" xr:uid="{00000000-0004-0000-0000-000005000000}"/>
    <hyperlink ref="U11" r:id="rId7" xr:uid="{00000000-0004-0000-0000-000006000000}"/>
    <hyperlink ref="U12" r:id="rId8" xr:uid="{00000000-0004-0000-0000-000007000000}"/>
    <hyperlink ref="U13" r:id="rId9" xr:uid="{00000000-0004-0000-0000-000008000000}"/>
    <hyperlink ref="U14" r:id="rId10" xr:uid="{00000000-0004-0000-0000-000009000000}"/>
    <hyperlink ref="U15" r:id="rId11" xr:uid="{00000000-0004-0000-0000-00000A000000}"/>
    <hyperlink ref="U17" r:id="rId12" xr:uid="{00000000-0004-0000-0000-00000B000000}"/>
    <hyperlink ref="U18" r:id="rId13" xr:uid="{00000000-0004-0000-0000-00000C000000}"/>
    <hyperlink ref="U19" r:id="rId14" xr:uid="{00000000-0004-0000-0000-00000D000000}"/>
    <hyperlink ref="U20" r:id="rId15" xr:uid="{00000000-0004-0000-0000-00000E000000}"/>
    <hyperlink ref="U21" r:id="rId16" xr:uid="{00000000-0004-0000-0000-00000F000000}"/>
    <hyperlink ref="U22" r:id="rId17" xr:uid="{00000000-0004-0000-0000-000010000000}"/>
    <hyperlink ref="U23" r:id="rId18" xr:uid="{00000000-0004-0000-0000-000011000000}"/>
    <hyperlink ref="U24" r:id="rId19" xr:uid="{00000000-0004-0000-0000-000012000000}"/>
    <hyperlink ref="U25" r:id="rId20" xr:uid="{00000000-0004-0000-0000-000013000000}"/>
    <hyperlink ref="U26" r:id="rId21" xr:uid="{00000000-0004-0000-0000-000014000000}"/>
    <hyperlink ref="U27" r:id="rId22" xr:uid="{00000000-0004-0000-0000-000015000000}"/>
    <hyperlink ref="U28" r:id="rId23" xr:uid="{00000000-0004-0000-0000-000016000000}"/>
    <hyperlink ref="U29" r:id="rId24" xr:uid="{00000000-0004-0000-0000-000017000000}"/>
  </hyperlinks>
  <pageMargins left="0.7" right="0.7" top="0.75" bottom="0.75" header="0" footer="0"/>
  <pageSetup fitToHeight="0" orientation="landscape" r:id="rId25"/>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Hoja1!$B$4:$B$6</xm:f>
          </x14:formula1>
          <xm:sqref>P4:P30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2"/>
  <sheetViews>
    <sheetView showGridLines="0" tabSelected="1" workbookViewId="0">
      <pane xSplit="13" ySplit="3" topLeftCell="N4" activePane="bottomRight" state="frozen"/>
      <selection pane="topRight" activeCell="N1" sqref="N1"/>
      <selection pane="bottomLeft" activeCell="A4" sqref="A4"/>
      <selection pane="bottomRight" activeCell="N5" sqref="N5"/>
    </sheetView>
  </sheetViews>
  <sheetFormatPr baseColWidth="10" defaultColWidth="12.625" defaultRowHeight="15" customHeight="1"/>
  <cols>
    <col min="1" max="1" width="13.25" style="13" customWidth="1"/>
    <col min="2" max="2" width="20" style="13" customWidth="1"/>
    <col min="3" max="3" width="29.5" style="13" customWidth="1"/>
    <col min="4" max="4" width="21.875" style="13" customWidth="1"/>
    <col min="5" max="5" width="23.5" style="13" customWidth="1"/>
    <col min="6" max="6" width="27.25" style="13" customWidth="1"/>
    <col min="7" max="7" width="7.75" style="13" hidden="1" customWidth="1"/>
    <col min="8" max="8" width="7.5" style="13" customWidth="1"/>
    <col min="9" max="10" width="8.875" style="13" hidden="1" customWidth="1"/>
    <col min="11" max="11" width="12.25" style="216" customWidth="1"/>
    <col min="12" max="12" width="12.625" style="13" hidden="1" customWidth="1"/>
    <col min="13" max="13" width="9.125" style="13" hidden="1" customWidth="1"/>
    <col min="14" max="14" width="20.875" style="13" customWidth="1"/>
    <col min="15" max="15" width="17.625" style="13" customWidth="1"/>
    <col min="16" max="16" width="15.75" style="13" customWidth="1"/>
    <col min="17" max="17" width="23.375" style="13" hidden="1" customWidth="1"/>
    <col min="18" max="18" width="30.625" style="13" customWidth="1"/>
    <col min="19" max="19" width="16.875" style="13" customWidth="1"/>
    <col min="20" max="20" width="30.625" style="13" customWidth="1"/>
    <col min="21" max="21" width="115" style="13" customWidth="1"/>
    <col min="22" max="22" width="62.75" style="13" customWidth="1"/>
    <col min="23" max="23" width="44.375" style="13" customWidth="1"/>
    <col min="24" max="16384" width="12.625" style="13"/>
  </cols>
  <sheetData>
    <row r="1" spans="1:26" ht="68.25" customHeight="1" thickBot="1">
      <c r="A1" s="245" t="s">
        <v>157</v>
      </c>
      <c r="B1" s="268"/>
      <c r="C1" s="268"/>
      <c r="D1" s="268"/>
      <c r="E1" s="268"/>
      <c r="F1" s="268"/>
      <c r="G1" s="268"/>
      <c r="H1" s="268"/>
      <c r="I1" s="268"/>
      <c r="J1" s="268"/>
      <c r="K1" s="268"/>
      <c r="L1" s="268"/>
      <c r="M1" s="268"/>
      <c r="N1" s="268"/>
      <c r="O1" s="268"/>
      <c r="P1" s="268"/>
      <c r="Q1" s="246" t="s">
        <v>1</v>
      </c>
      <c r="R1" s="269"/>
      <c r="S1" s="269"/>
      <c r="T1" s="269"/>
      <c r="U1" s="269"/>
      <c r="V1" s="269"/>
      <c r="W1" s="270"/>
    </row>
    <row r="2" spans="1:26" ht="56.25" customHeight="1">
      <c r="A2" s="247" t="s">
        <v>2</v>
      </c>
      <c r="B2" s="248" t="s">
        <v>3</v>
      </c>
      <c r="C2" s="249" t="s">
        <v>4</v>
      </c>
      <c r="D2" s="249" t="s">
        <v>158</v>
      </c>
      <c r="E2" s="249" t="s">
        <v>5</v>
      </c>
      <c r="F2" s="248" t="s">
        <v>6</v>
      </c>
      <c r="G2" s="248" t="s">
        <v>7</v>
      </c>
      <c r="H2" s="248" t="s">
        <v>8</v>
      </c>
      <c r="I2" s="256" t="s">
        <v>9</v>
      </c>
      <c r="J2" s="271"/>
      <c r="K2" s="271"/>
      <c r="L2" s="272"/>
      <c r="M2" s="248" t="s">
        <v>10</v>
      </c>
      <c r="N2" s="248" t="s">
        <v>159</v>
      </c>
      <c r="O2" s="257" t="s">
        <v>160</v>
      </c>
      <c r="P2" s="272"/>
      <c r="Q2" s="258" t="s">
        <v>14</v>
      </c>
      <c r="R2" s="332" t="s">
        <v>15</v>
      </c>
      <c r="S2" s="332" t="s">
        <v>16</v>
      </c>
      <c r="T2" s="332" t="s">
        <v>17</v>
      </c>
      <c r="U2" s="332" t="s">
        <v>18</v>
      </c>
      <c r="V2" s="332" t="s">
        <v>19</v>
      </c>
      <c r="W2" s="333" t="s">
        <v>20</v>
      </c>
    </row>
    <row r="3" spans="1:26" ht="57.75" customHeight="1" thickBot="1">
      <c r="A3" s="273"/>
      <c r="B3" s="274"/>
      <c r="C3" s="274"/>
      <c r="D3" s="274"/>
      <c r="E3" s="274"/>
      <c r="F3" s="274"/>
      <c r="G3" s="274"/>
      <c r="H3" s="274"/>
      <c r="I3" s="81" t="s">
        <v>161</v>
      </c>
      <c r="J3" s="81" t="s">
        <v>22</v>
      </c>
      <c r="K3" s="92" t="s">
        <v>162</v>
      </c>
      <c r="L3" s="81" t="s">
        <v>163</v>
      </c>
      <c r="M3" s="274"/>
      <c r="N3" s="274"/>
      <c r="O3" s="82" t="s">
        <v>164</v>
      </c>
      <c r="P3" s="83" t="s">
        <v>165</v>
      </c>
      <c r="Q3" s="275"/>
      <c r="R3" s="287"/>
      <c r="S3" s="287"/>
      <c r="T3" s="287"/>
      <c r="U3" s="287"/>
      <c r="V3" s="287"/>
      <c r="W3" s="334"/>
    </row>
    <row r="4" spans="1:26" ht="198.75" customHeight="1">
      <c r="A4" s="251" t="s">
        <v>166</v>
      </c>
      <c r="B4" s="252" t="s">
        <v>167</v>
      </c>
      <c r="C4" s="98" t="s">
        <v>168</v>
      </c>
      <c r="D4" s="98" t="s">
        <v>169</v>
      </c>
      <c r="E4" s="98" t="s">
        <v>170</v>
      </c>
      <c r="F4" s="98" t="s">
        <v>171</v>
      </c>
      <c r="G4" s="99">
        <v>0.3</v>
      </c>
      <c r="H4" s="99">
        <v>0.5</v>
      </c>
      <c r="I4" s="100">
        <v>0.13</v>
      </c>
      <c r="J4" s="100">
        <v>0.25</v>
      </c>
      <c r="K4" s="101">
        <v>0.38</v>
      </c>
      <c r="L4" s="100">
        <v>0.5</v>
      </c>
      <c r="M4" s="99">
        <v>0.5</v>
      </c>
      <c r="N4" s="98" t="s">
        <v>172</v>
      </c>
      <c r="O4" s="259">
        <v>165000000</v>
      </c>
      <c r="P4" s="260" t="s">
        <v>58</v>
      </c>
      <c r="Q4" s="102"/>
      <c r="R4" s="103">
        <v>0.4</v>
      </c>
      <c r="S4" s="104">
        <f t="shared" ref="S4:S10" si="0">R4/K4</f>
        <v>1.0526315789473684</v>
      </c>
      <c r="T4" s="295">
        <v>58164169</v>
      </c>
      <c r="U4" s="31" t="s">
        <v>369</v>
      </c>
      <c r="V4" s="105" t="s">
        <v>173</v>
      </c>
      <c r="W4" s="276"/>
      <c r="X4" s="15"/>
      <c r="Y4" s="15"/>
      <c r="Z4" s="15"/>
    </row>
    <row r="5" spans="1:26" ht="307.5" customHeight="1">
      <c r="A5" s="277"/>
      <c r="B5" s="278"/>
      <c r="C5" s="20" t="s">
        <v>174</v>
      </c>
      <c r="D5" s="20" t="s">
        <v>175</v>
      </c>
      <c r="E5" s="20" t="s">
        <v>176</v>
      </c>
      <c r="F5" s="20" t="s">
        <v>177</v>
      </c>
      <c r="G5" s="16">
        <v>0.73</v>
      </c>
      <c r="H5" s="16">
        <v>0.85</v>
      </c>
      <c r="I5" s="17">
        <f>H5/4</f>
        <v>0.21249999999999999</v>
      </c>
      <c r="J5" s="17">
        <f t="shared" ref="J5:L5" si="1">$I$5+I5</f>
        <v>0.42499999999999999</v>
      </c>
      <c r="K5" s="93">
        <f t="shared" si="1"/>
        <v>0.63749999999999996</v>
      </c>
      <c r="L5" s="17">
        <f t="shared" si="1"/>
        <v>0.85</v>
      </c>
      <c r="M5" s="16">
        <f>L5</f>
        <v>0.85</v>
      </c>
      <c r="N5" s="20" t="s">
        <v>178</v>
      </c>
      <c r="O5" s="278"/>
      <c r="P5" s="279"/>
      <c r="Q5" s="6"/>
      <c r="R5" s="85">
        <v>0.64</v>
      </c>
      <c r="S5" s="19">
        <f t="shared" si="0"/>
        <v>1.003921568627451</v>
      </c>
      <c r="T5" s="296"/>
      <c r="U5" s="86" t="s">
        <v>370</v>
      </c>
      <c r="V5" s="87" t="s">
        <v>179</v>
      </c>
      <c r="W5" s="280"/>
      <c r="X5" s="15"/>
      <c r="Y5" s="15"/>
      <c r="Z5" s="15"/>
    </row>
    <row r="6" spans="1:26" ht="147.75" customHeight="1">
      <c r="A6" s="277"/>
      <c r="B6" s="278"/>
      <c r="C6" s="253" t="s">
        <v>180</v>
      </c>
      <c r="D6" s="253" t="s">
        <v>181</v>
      </c>
      <c r="E6" s="20" t="s">
        <v>182</v>
      </c>
      <c r="F6" s="20" t="s">
        <v>171</v>
      </c>
      <c r="G6" s="16">
        <v>0.2</v>
      </c>
      <c r="H6" s="16">
        <v>0.7</v>
      </c>
      <c r="I6" s="17">
        <f>+H6/4</f>
        <v>0.17499999999999999</v>
      </c>
      <c r="J6" s="17">
        <v>0.35</v>
      </c>
      <c r="K6" s="93">
        <f>+J6+I6</f>
        <v>0.52499999999999991</v>
      </c>
      <c r="L6" s="16">
        <f>+K6+I6</f>
        <v>0.7</v>
      </c>
      <c r="M6" s="16">
        <v>0.7</v>
      </c>
      <c r="N6" s="20" t="s">
        <v>183</v>
      </c>
      <c r="O6" s="278"/>
      <c r="P6" s="279"/>
      <c r="Q6" s="6"/>
      <c r="R6" s="19">
        <f>12/(29+60)</f>
        <v>0.1348314606741573</v>
      </c>
      <c r="S6" s="19">
        <f t="shared" si="0"/>
        <v>0.25682182985553775</v>
      </c>
      <c r="T6" s="296"/>
      <c r="U6" s="3" t="s">
        <v>184</v>
      </c>
      <c r="V6" s="88" t="s">
        <v>185</v>
      </c>
      <c r="W6" s="106"/>
      <c r="X6" s="15"/>
      <c r="Y6" s="15"/>
      <c r="Z6" s="15"/>
    </row>
    <row r="7" spans="1:26" ht="147.75" customHeight="1">
      <c r="A7" s="277"/>
      <c r="B7" s="278"/>
      <c r="C7" s="281"/>
      <c r="D7" s="278"/>
      <c r="E7" s="20" t="s">
        <v>186</v>
      </c>
      <c r="F7" s="20" t="s">
        <v>187</v>
      </c>
      <c r="G7" s="16">
        <v>0</v>
      </c>
      <c r="H7" s="16">
        <v>0.8</v>
      </c>
      <c r="I7" s="16">
        <v>0.2</v>
      </c>
      <c r="J7" s="16" t="s">
        <v>188</v>
      </c>
      <c r="K7" s="94">
        <v>0.6</v>
      </c>
      <c r="L7" s="16">
        <v>0.8</v>
      </c>
      <c r="M7" s="16">
        <v>0.8</v>
      </c>
      <c r="N7" s="20" t="s">
        <v>183</v>
      </c>
      <c r="O7" s="278"/>
      <c r="P7" s="279"/>
      <c r="Q7" s="6"/>
      <c r="R7" s="19">
        <f>41/(29+60)</f>
        <v>0.4606741573033708</v>
      </c>
      <c r="S7" s="19">
        <f t="shared" si="0"/>
        <v>0.76779026217228474</v>
      </c>
      <c r="T7" s="296"/>
      <c r="U7" s="3" t="s">
        <v>189</v>
      </c>
      <c r="V7" s="89" t="s">
        <v>190</v>
      </c>
      <c r="W7" s="106"/>
      <c r="X7" s="15"/>
      <c r="Y7" s="15"/>
      <c r="Z7" s="15"/>
    </row>
    <row r="8" spans="1:26" ht="188.25" customHeight="1">
      <c r="A8" s="277"/>
      <c r="B8" s="278"/>
      <c r="C8" s="20" t="s">
        <v>191</v>
      </c>
      <c r="D8" s="281"/>
      <c r="E8" s="20" t="s">
        <v>192</v>
      </c>
      <c r="F8" s="20" t="s">
        <v>193</v>
      </c>
      <c r="G8" s="16">
        <v>0</v>
      </c>
      <c r="H8" s="16">
        <v>1</v>
      </c>
      <c r="I8" s="17">
        <v>0.25</v>
      </c>
      <c r="J8" s="17">
        <v>0.5</v>
      </c>
      <c r="K8" s="93">
        <v>0.75</v>
      </c>
      <c r="L8" s="16">
        <v>1</v>
      </c>
      <c r="M8" s="16">
        <v>1</v>
      </c>
      <c r="N8" s="20" t="s">
        <v>183</v>
      </c>
      <c r="O8" s="278"/>
      <c r="P8" s="279"/>
      <c r="Q8" s="6" t="s">
        <v>59</v>
      </c>
      <c r="R8" s="19">
        <v>0.75</v>
      </c>
      <c r="S8" s="19">
        <f t="shared" si="0"/>
        <v>1</v>
      </c>
      <c r="T8" s="296"/>
      <c r="U8" s="282" t="s">
        <v>371</v>
      </c>
      <c r="V8" s="91" t="s">
        <v>372</v>
      </c>
      <c r="W8" s="106"/>
      <c r="X8" s="15"/>
      <c r="Y8" s="15"/>
      <c r="Z8" s="15"/>
    </row>
    <row r="9" spans="1:26" ht="90" customHeight="1">
      <c r="A9" s="277"/>
      <c r="B9" s="278"/>
      <c r="C9" s="20" t="s">
        <v>194</v>
      </c>
      <c r="D9" s="20" t="s">
        <v>169</v>
      </c>
      <c r="E9" s="20" t="s">
        <v>195</v>
      </c>
      <c r="F9" s="20" t="s">
        <v>196</v>
      </c>
      <c r="G9" s="20">
        <v>5</v>
      </c>
      <c r="H9" s="20">
        <v>7</v>
      </c>
      <c r="I9" s="20">
        <v>7</v>
      </c>
      <c r="J9" s="20">
        <v>7</v>
      </c>
      <c r="K9" s="95">
        <v>7</v>
      </c>
      <c r="L9" s="20">
        <v>7</v>
      </c>
      <c r="M9" s="20">
        <v>7</v>
      </c>
      <c r="N9" s="20" t="s">
        <v>183</v>
      </c>
      <c r="O9" s="278"/>
      <c r="P9" s="279"/>
      <c r="Q9" s="6" t="s">
        <v>31</v>
      </c>
      <c r="R9" s="6">
        <v>7</v>
      </c>
      <c r="S9" s="19">
        <f t="shared" si="0"/>
        <v>1</v>
      </c>
      <c r="T9" s="296"/>
      <c r="U9" s="18" t="s">
        <v>197</v>
      </c>
      <c r="V9" s="90" t="s">
        <v>198</v>
      </c>
      <c r="W9" s="106"/>
      <c r="X9" s="15"/>
      <c r="Y9" s="15"/>
      <c r="Z9" s="15"/>
    </row>
    <row r="10" spans="1:26" ht="64.5" customHeight="1" thickBot="1">
      <c r="A10" s="273"/>
      <c r="B10" s="274"/>
      <c r="C10" s="107" t="s">
        <v>199</v>
      </c>
      <c r="D10" s="107" t="s">
        <v>169</v>
      </c>
      <c r="E10" s="107" t="s">
        <v>200</v>
      </c>
      <c r="F10" s="107" t="s">
        <v>201</v>
      </c>
      <c r="G10" s="108">
        <v>20</v>
      </c>
      <c r="H10" s="108">
        <v>30</v>
      </c>
      <c r="I10" s="108">
        <v>0</v>
      </c>
      <c r="J10" s="108">
        <v>30</v>
      </c>
      <c r="K10" s="109">
        <v>30</v>
      </c>
      <c r="L10" s="108">
        <v>30</v>
      </c>
      <c r="M10" s="108">
        <v>30</v>
      </c>
      <c r="N10" s="107" t="s">
        <v>183</v>
      </c>
      <c r="O10" s="274"/>
      <c r="P10" s="283"/>
      <c r="Q10" s="110" t="s">
        <v>59</v>
      </c>
      <c r="R10" s="110">
        <v>15</v>
      </c>
      <c r="S10" s="111">
        <f t="shared" si="0"/>
        <v>0.5</v>
      </c>
      <c r="T10" s="297"/>
      <c r="U10" s="112" t="s">
        <v>202</v>
      </c>
      <c r="V10" s="113" t="s">
        <v>203</v>
      </c>
      <c r="W10" s="114"/>
      <c r="X10" s="15"/>
      <c r="Y10" s="15"/>
      <c r="Z10" s="15"/>
    </row>
    <row r="11" spans="1:26" ht="110.25" customHeight="1">
      <c r="A11" s="261" t="s">
        <v>204</v>
      </c>
      <c r="B11" s="254" t="s">
        <v>205</v>
      </c>
      <c r="C11" s="255" t="s">
        <v>206</v>
      </c>
      <c r="D11" s="252" t="s">
        <v>207</v>
      </c>
      <c r="E11" s="102" t="s">
        <v>208</v>
      </c>
      <c r="F11" s="98" t="s">
        <v>209</v>
      </c>
      <c r="G11" s="115">
        <v>0</v>
      </c>
      <c r="H11" s="116">
        <v>0</v>
      </c>
      <c r="I11" s="116">
        <v>0</v>
      </c>
      <c r="J11" s="116">
        <v>0</v>
      </c>
      <c r="K11" s="117">
        <v>0</v>
      </c>
      <c r="L11" s="116">
        <v>1</v>
      </c>
      <c r="M11" s="115">
        <v>1</v>
      </c>
      <c r="N11" s="98" t="s">
        <v>210</v>
      </c>
      <c r="O11" s="118">
        <v>0</v>
      </c>
      <c r="P11" s="119" t="s">
        <v>52</v>
      </c>
      <c r="Q11" s="102"/>
      <c r="R11" s="102"/>
      <c r="S11" s="104"/>
      <c r="T11" s="298"/>
      <c r="U11" s="120" t="s">
        <v>211</v>
      </c>
      <c r="V11" s="121"/>
      <c r="W11" s="122"/>
      <c r="X11" s="15"/>
      <c r="Y11" s="15"/>
      <c r="Z11" s="15"/>
    </row>
    <row r="12" spans="1:26" ht="111.75" customHeight="1" thickBot="1">
      <c r="A12" s="284"/>
      <c r="B12" s="285"/>
      <c r="C12" s="273"/>
      <c r="D12" s="274"/>
      <c r="E12" s="110" t="s">
        <v>212</v>
      </c>
      <c r="F12" s="107" t="s">
        <v>213</v>
      </c>
      <c r="G12" s="143">
        <v>0</v>
      </c>
      <c r="H12" s="111">
        <v>0.1</v>
      </c>
      <c r="I12" s="111">
        <v>0</v>
      </c>
      <c r="J12" s="111">
        <v>0</v>
      </c>
      <c r="K12" s="160">
        <v>0</v>
      </c>
      <c r="L12" s="111">
        <v>0.1</v>
      </c>
      <c r="M12" s="143">
        <v>0.1</v>
      </c>
      <c r="N12" s="107" t="s">
        <v>214</v>
      </c>
      <c r="O12" s="161">
        <v>0</v>
      </c>
      <c r="P12" s="162"/>
      <c r="Q12" s="110"/>
      <c r="R12" s="110"/>
      <c r="S12" s="111"/>
      <c r="T12" s="299"/>
      <c r="U12" s="163" t="s">
        <v>211</v>
      </c>
      <c r="V12" s="164"/>
      <c r="W12" s="114"/>
      <c r="X12" s="15"/>
      <c r="Y12" s="15"/>
      <c r="Z12" s="15"/>
    </row>
    <row r="13" spans="1:26" ht="117.75" customHeight="1" thickBot="1">
      <c r="A13" s="284"/>
      <c r="B13" s="285"/>
      <c r="C13" s="157" t="s">
        <v>215</v>
      </c>
      <c r="D13" s="146" t="s">
        <v>216</v>
      </c>
      <c r="E13" s="146" t="s">
        <v>217</v>
      </c>
      <c r="F13" s="146" t="s">
        <v>218</v>
      </c>
      <c r="G13" s="165">
        <v>0</v>
      </c>
      <c r="H13" s="165">
        <v>1</v>
      </c>
      <c r="I13" s="165">
        <v>0</v>
      </c>
      <c r="J13" s="165">
        <v>0</v>
      </c>
      <c r="K13" s="166">
        <v>1</v>
      </c>
      <c r="L13" s="165">
        <v>1</v>
      </c>
      <c r="M13" s="165">
        <v>1</v>
      </c>
      <c r="N13" s="146" t="s">
        <v>219</v>
      </c>
      <c r="O13" s="149">
        <v>0</v>
      </c>
      <c r="P13" s="167" t="s">
        <v>52</v>
      </c>
      <c r="Q13" s="168" t="s">
        <v>59</v>
      </c>
      <c r="R13" s="169">
        <v>0</v>
      </c>
      <c r="S13" s="153">
        <f t="shared" ref="S13:S14" si="2">R13/K13</f>
        <v>0</v>
      </c>
      <c r="T13" s="300">
        <v>0</v>
      </c>
      <c r="U13" s="151" t="s">
        <v>220</v>
      </c>
      <c r="V13" s="155"/>
      <c r="W13" s="156"/>
      <c r="X13" s="15"/>
      <c r="Y13" s="15"/>
      <c r="Z13" s="15"/>
    </row>
    <row r="14" spans="1:26" ht="303" customHeight="1" thickBot="1">
      <c r="A14" s="284"/>
      <c r="B14" s="285"/>
      <c r="C14" s="157" t="s">
        <v>221</v>
      </c>
      <c r="D14" s="146" t="s">
        <v>222</v>
      </c>
      <c r="E14" s="146" t="s">
        <v>223</v>
      </c>
      <c r="F14" s="146" t="s">
        <v>224</v>
      </c>
      <c r="G14" s="147">
        <v>0.2</v>
      </c>
      <c r="H14" s="147">
        <v>0.4</v>
      </c>
      <c r="I14" s="146">
        <v>0</v>
      </c>
      <c r="J14" s="147">
        <v>0.4</v>
      </c>
      <c r="K14" s="131">
        <v>0.4</v>
      </c>
      <c r="L14" s="147">
        <v>0.4</v>
      </c>
      <c r="M14" s="147">
        <v>0.4</v>
      </c>
      <c r="N14" s="146" t="s">
        <v>225</v>
      </c>
      <c r="O14" s="149">
        <v>2000000</v>
      </c>
      <c r="P14" s="167" t="s">
        <v>226</v>
      </c>
      <c r="Q14" s="168"/>
      <c r="R14" s="153">
        <v>0.15</v>
      </c>
      <c r="S14" s="153">
        <f t="shared" si="2"/>
        <v>0.37499999999999994</v>
      </c>
      <c r="T14" s="301">
        <v>0</v>
      </c>
      <c r="U14" s="138" t="s">
        <v>227</v>
      </c>
      <c r="V14" s="173" t="s">
        <v>373</v>
      </c>
      <c r="W14" s="174"/>
      <c r="X14" s="15"/>
      <c r="Y14" s="15"/>
      <c r="Z14" s="15"/>
    </row>
    <row r="15" spans="1:26" ht="98.25" hidden="1" customHeight="1">
      <c r="A15" s="284"/>
      <c r="B15" s="285"/>
      <c r="C15" s="170" t="s">
        <v>228</v>
      </c>
      <c r="D15" s="170" t="s">
        <v>229</v>
      </c>
      <c r="E15" s="170" t="s">
        <v>230</v>
      </c>
      <c r="F15" s="170" t="s">
        <v>231</v>
      </c>
      <c r="G15" s="170">
        <v>1</v>
      </c>
      <c r="H15" s="170">
        <v>1</v>
      </c>
      <c r="I15" s="170">
        <v>0</v>
      </c>
      <c r="J15" s="170">
        <v>0</v>
      </c>
      <c r="K15" s="171">
        <v>0</v>
      </c>
      <c r="L15" s="170">
        <v>1</v>
      </c>
      <c r="M15" s="170">
        <v>1</v>
      </c>
      <c r="N15" s="170" t="s">
        <v>232</v>
      </c>
      <c r="O15" s="172">
        <v>0</v>
      </c>
      <c r="P15" s="14" t="s">
        <v>52</v>
      </c>
      <c r="Q15" s="175"/>
      <c r="R15" s="175"/>
      <c r="S15" s="176"/>
      <c r="T15" s="302"/>
      <c r="U15" s="84" t="s">
        <v>211</v>
      </c>
      <c r="V15" s="177"/>
      <c r="W15" s="178"/>
      <c r="X15" s="15"/>
      <c r="Y15" s="15"/>
      <c r="Z15" s="15"/>
    </row>
    <row r="16" spans="1:26" ht="98.25" customHeight="1">
      <c r="A16" s="284"/>
      <c r="B16" s="285"/>
      <c r="C16" s="179" t="s">
        <v>233</v>
      </c>
      <c r="D16" s="252" t="s">
        <v>234</v>
      </c>
      <c r="E16" s="252" t="s">
        <v>235</v>
      </c>
      <c r="F16" s="252" t="s">
        <v>236</v>
      </c>
      <c r="G16" s="98">
        <v>0</v>
      </c>
      <c r="H16" s="98">
        <v>1</v>
      </c>
      <c r="I16" s="98">
        <v>0</v>
      </c>
      <c r="J16" s="98">
        <v>0</v>
      </c>
      <c r="K16" s="140">
        <v>1</v>
      </c>
      <c r="L16" s="98">
        <v>1</v>
      </c>
      <c r="M16" s="98">
        <v>1</v>
      </c>
      <c r="N16" s="98" t="s">
        <v>237</v>
      </c>
      <c r="O16" s="118"/>
      <c r="P16" s="119"/>
      <c r="Q16" s="102"/>
      <c r="R16" s="104">
        <v>0.2</v>
      </c>
      <c r="S16" s="104">
        <f t="shared" ref="S16:S22" si="3">R16/K16</f>
        <v>0.2</v>
      </c>
      <c r="T16" s="303">
        <v>0</v>
      </c>
      <c r="U16" s="180" t="s">
        <v>96</v>
      </c>
      <c r="V16" s="181" t="s">
        <v>238</v>
      </c>
      <c r="W16" s="122"/>
      <c r="X16" s="15"/>
      <c r="Y16" s="15"/>
      <c r="Z16" s="15"/>
    </row>
    <row r="17" spans="1:26" ht="142.5" customHeight="1">
      <c r="A17" s="284"/>
      <c r="B17" s="285"/>
      <c r="C17" s="182" t="s">
        <v>239</v>
      </c>
      <c r="D17" s="278"/>
      <c r="E17" s="278"/>
      <c r="F17" s="278"/>
      <c r="G17" s="20">
        <v>0</v>
      </c>
      <c r="H17" s="20">
        <v>1</v>
      </c>
      <c r="I17" s="20">
        <v>0</v>
      </c>
      <c r="J17" s="20">
        <v>1</v>
      </c>
      <c r="K17" s="95">
        <v>1</v>
      </c>
      <c r="L17" s="20">
        <v>1</v>
      </c>
      <c r="M17" s="20">
        <v>1</v>
      </c>
      <c r="N17" s="20" t="s">
        <v>240</v>
      </c>
      <c r="O17" s="21"/>
      <c r="P17" s="22"/>
      <c r="Q17" s="6"/>
      <c r="R17" s="6">
        <v>1</v>
      </c>
      <c r="S17" s="19">
        <f t="shared" si="3"/>
        <v>1</v>
      </c>
      <c r="T17" s="304">
        <v>0</v>
      </c>
      <c r="U17" s="18" t="s">
        <v>241</v>
      </c>
      <c r="V17" s="90" t="s">
        <v>242</v>
      </c>
      <c r="W17" s="106"/>
      <c r="X17" s="15"/>
      <c r="Y17" s="15"/>
      <c r="Z17" s="15"/>
    </row>
    <row r="18" spans="1:26" ht="204" customHeight="1" thickBot="1">
      <c r="A18" s="284"/>
      <c r="B18" s="285"/>
      <c r="C18" s="183" t="s">
        <v>243</v>
      </c>
      <c r="D18" s="274"/>
      <c r="E18" s="274"/>
      <c r="F18" s="274"/>
      <c r="G18" s="184">
        <v>1</v>
      </c>
      <c r="H18" s="184">
        <v>2</v>
      </c>
      <c r="I18" s="184">
        <v>1</v>
      </c>
      <c r="J18" s="184">
        <v>1</v>
      </c>
      <c r="K18" s="185">
        <v>2</v>
      </c>
      <c r="L18" s="184">
        <v>2</v>
      </c>
      <c r="M18" s="184">
        <v>2</v>
      </c>
      <c r="N18" s="184" t="s">
        <v>244</v>
      </c>
      <c r="O18" s="186">
        <v>0</v>
      </c>
      <c r="P18" s="187" t="s">
        <v>52</v>
      </c>
      <c r="Q18" s="110"/>
      <c r="R18" s="110">
        <v>1</v>
      </c>
      <c r="S18" s="111">
        <f t="shared" si="3"/>
        <v>0.5</v>
      </c>
      <c r="T18" s="305">
        <v>0</v>
      </c>
      <c r="U18" s="188" t="s">
        <v>245</v>
      </c>
      <c r="V18" s="189" t="s">
        <v>246</v>
      </c>
      <c r="W18" s="114"/>
      <c r="X18" s="15"/>
      <c r="Y18" s="15"/>
      <c r="Z18" s="15"/>
    </row>
    <row r="19" spans="1:26" ht="229.5" customHeight="1">
      <c r="A19" s="284"/>
      <c r="B19" s="285"/>
      <c r="C19" s="179" t="s">
        <v>247</v>
      </c>
      <c r="D19" s="98" t="s">
        <v>248</v>
      </c>
      <c r="E19" s="98" t="s">
        <v>249</v>
      </c>
      <c r="F19" s="98" t="s">
        <v>250</v>
      </c>
      <c r="G19" s="99">
        <v>0.3</v>
      </c>
      <c r="H19" s="99">
        <v>0.5</v>
      </c>
      <c r="I19" s="100">
        <v>0.125</v>
      </c>
      <c r="J19" s="100">
        <f t="shared" ref="J19:L19" si="4">$I$19+I19</f>
        <v>0.25</v>
      </c>
      <c r="K19" s="101">
        <f t="shared" si="4"/>
        <v>0.375</v>
      </c>
      <c r="L19" s="100">
        <f t="shared" si="4"/>
        <v>0.5</v>
      </c>
      <c r="M19" s="99">
        <v>0.5</v>
      </c>
      <c r="N19" s="98" t="s">
        <v>251</v>
      </c>
      <c r="O19" s="259">
        <v>280000000</v>
      </c>
      <c r="P19" s="260" t="s">
        <v>58</v>
      </c>
      <c r="Q19" s="102"/>
      <c r="R19" s="190">
        <v>0.375</v>
      </c>
      <c r="S19" s="104">
        <f t="shared" si="3"/>
        <v>1</v>
      </c>
      <c r="T19" s="306">
        <v>140985082</v>
      </c>
      <c r="U19" s="191" t="s">
        <v>252</v>
      </c>
      <c r="V19" s="192" t="s">
        <v>253</v>
      </c>
      <c r="W19" s="122"/>
      <c r="X19" s="4"/>
      <c r="Y19" s="4"/>
      <c r="Z19" s="4"/>
    </row>
    <row r="20" spans="1:26" ht="243.75" customHeight="1" thickBot="1">
      <c r="A20" s="284"/>
      <c r="B20" s="285"/>
      <c r="C20" s="193" t="s">
        <v>254</v>
      </c>
      <c r="D20" s="107" t="s">
        <v>255</v>
      </c>
      <c r="E20" s="107" t="s">
        <v>256</v>
      </c>
      <c r="F20" s="107" t="s">
        <v>257</v>
      </c>
      <c r="G20" s="143">
        <v>0.3</v>
      </c>
      <c r="H20" s="143">
        <v>0.5</v>
      </c>
      <c r="I20" s="143">
        <v>0.125</v>
      </c>
      <c r="J20" s="143">
        <f t="shared" ref="J20:L20" si="5">$I$19+I20</f>
        <v>0.25</v>
      </c>
      <c r="K20" s="144">
        <f t="shared" si="5"/>
        <v>0.375</v>
      </c>
      <c r="L20" s="143">
        <f t="shared" si="5"/>
        <v>0.5</v>
      </c>
      <c r="M20" s="143">
        <v>0.5</v>
      </c>
      <c r="N20" s="107" t="s">
        <v>258</v>
      </c>
      <c r="O20" s="274"/>
      <c r="P20" s="283"/>
      <c r="Q20" s="110"/>
      <c r="R20" s="194">
        <v>0.375</v>
      </c>
      <c r="S20" s="111">
        <f t="shared" si="3"/>
        <v>1</v>
      </c>
      <c r="T20" s="307">
        <v>30784873</v>
      </c>
      <c r="U20" s="112" t="s">
        <v>259</v>
      </c>
      <c r="V20" s="113" t="s">
        <v>260</v>
      </c>
      <c r="W20" s="114"/>
      <c r="X20" s="4"/>
      <c r="Y20" s="4"/>
      <c r="Z20" s="4"/>
    </row>
    <row r="21" spans="1:26" s="216" customFormat="1" ht="143.25" customHeight="1">
      <c r="A21" s="284"/>
      <c r="B21" s="285"/>
      <c r="C21" s="263" t="s">
        <v>261</v>
      </c>
      <c r="D21" s="264" t="s">
        <v>262</v>
      </c>
      <c r="E21" s="140" t="s">
        <v>263</v>
      </c>
      <c r="F21" s="140" t="s">
        <v>264</v>
      </c>
      <c r="G21" s="195">
        <v>0</v>
      </c>
      <c r="H21" s="195">
        <v>0.01</v>
      </c>
      <c r="I21" s="195">
        <v>1</v>
      </c>
      <c r="J21" s="195">
        <v>1</v>
      </c>
      <c r="K21" s="195">
        <v>1</v>
      </c>
      <c r="L21" s="195">
        <v>1</v>
      </c>
      <c r="M21" s="195">
        <f t="shared" ref="M21:M22" si="6">L21</f>
        <v>1</v>
      </c>
      <c r="N21" s="140" t="s">
        <v>232</v>
      </c>
      <c r="O21" s="211">
        <v>0</v>
      </c>
      <c r="P21" s="212" t="s">
        <v>52</v>
      </c>
      <c r="Q21" s="213"/>
      <c r="R21" s="213">
        <v>1</v>
      </c>
      <c r="S21" s="214">
        <f t="shared" si="3"/>
        <v>1</v>
      </c>
      <c r="T21" s="308" t="s">
        <v>52</v>
      </c>
      <c r="U21" s="196" t="s">
        <v>377</v>
      </c>
      <c r="V21" s="197"/>
      <c r="W21" s="215"/>
    </row>
    <row r="22" spans="1:26" s="216" customFormat="1" ht="186.75" customHeight="1" thickBot="1">
      <c r="A22" s="284"/>
      <c r="B22" s="285"/>
      <c r="C22" s="286"/>
      <c r="D22" s="287"/>
      <c r="E22" s="185" t="s">
        <v>265</v>
      </c>
      <c r="F22" s="185" t="s">
        <v>266</v>
      </c>
      <c r="G22" s="198">
        <v>0.5</v>
      </c>
      <c r="H22" s="198">
        <v>0.6</v>
      </c>
      <c r="I22" s="198">
        <f>+H22/4</f>
        <v>0.15</v>
      </c>
      <c r="J22" s="198">
        <v>0.3</v>
      </c>
      <c r="K22" s="198">
        <v>0.45</v>
      </c>
      <c r="L22" s="198">
        <v>0.6</v>
      </c>
      <c r="M22" s="198">
        <f t="shared" si="6"/>
        <v>0.6</v>
      </c>
      <c r="N22" s="185" t="s">
        <v>267</v>
      </c>
      <c r="O22" s="217">
        <v>0</v>
      </c>
      <c r="P22" s="218" t="s">
        <v>52</v>
      </c>
      <c r="Q22" s="219"/>
      <c r="R22" s="160">
        <v>0.45</v>
      </c>
      <c r="S22" s="160">
        <f t="shared" si="3"/>
        <v>1</v>
      </c>
      <c r="T22" s="309" t="s">
        <v>52</v>
      </c>
      <c r="U22" s="199" t="s">
        <v>376</v>
      </c>
      <c r="V22" s="200" t="s">
        <v>379</v>
      </c>
      <c r="W22" s="220"/>
    </row>
    <row r="23" spans="1:26" ht="105.75" customHeight="1" thickBot="1">
      <c r="A23" s="284"/>
      <c r="B23" s="285"/>
      <c r="C23" s="157" t="s">
        <v>268</v>
      </c>
      <c r="D23" s="146" t="s">
        <v>269</v>
      </c>
      <c r="E23" s="146" t="s">
        <v>270</v>
      </c>
      <c r="F23" s="146" t="s">
        <v>271</v>
      </c>
      <c r="G23" s="146">
        <v>79</v>
      </c>
      <c r="H23" s="146">
        <v>90</v>
      </c>
      <c r="I23" s="146" t="s">
        <v>52</v>
      </c>
      <c r="J23" s="146" t="s">
        <v>52</v>
      </c>
      <c r="K23" s="132" t="s">
        <v>52</v>
      </c>
      <c r="L23" s="146">
        <v>90</v>
      </c>
      <c r="M23" s="146">
        <v>90</v>
      </c>
      <c r="N23" s="146" t="s">
        <v>272</v>
      </c>
      <c r="O23" s="149">
        <v>0</v>
      </c>
      <c r="P23" s="167" t="s">
        <v>52</v>
      </c>
      <c r="Q23" s="168"/>
      <c r="R23" s="167" t="s">
        <v>52</v>
      </c>
      <c r="S23" s="167" t="s">
        <v>52</v>
      </c>
      <c r="T23" s="310" t="s">
        <v>52</v>
      </c>
      <c r="U23" s="201" t="s">
        <v>211</v>
      </c>
      <c r="V23" s="139"/>
      <c r="W23" s="174"/>
      <c r="X23" s="15"/>
      <c r="Y23" s="15"/>
      <c r="Z23" s="15"/>
    </row>
    <row r="24" spans="1:26" ht="193.5" customHeight="1" thickBot="1">
      <c r="A24" s="284"/>
      <c r="B24" s="285"/>
      <c r="C24" s="157" t="s">
        <v>273</v>
      </c>
      <c r="D24" s="146" t="s">
        <v>274</v>
      </c>
      <c r="E24" s="146" t="s">
        <v>275</v>
      </c>
      <c r="F24" s="146" t="s">
        <v>276</v>
      </c>
      <c r="G24" s="147">
        <v>0.25</v>
      </c>
      <c r="H24" s="147">
        <v>0.5</v>
      </c>
      <c r="I24" s="158">
        <v>0.13</v>
      </c>
      <c r="J24" s="158">
        <v>0.25</v>
      </c>
      <c r="K24" s="159">
        <v>0.38</v>
      </c>
      <c r="L24" s="158">
        <v>0.5</v>
      </c>
      <c r="M24" s="147">
        <v>0.5</v>
      </c>
      <c r="N24" s="146" t="s">
        <v>277</v>
      </c>
      <c r="O24" s="149">
        <v>80000000</v>
      </c>
      <c r="P24" s="167" t="s">
        <v>58</v>
      </c>
      <c r="Q24" s="168"/>
      <c r="R24" s="153">
        <v>0.28000000000000003</v>
      </c>
      <c r="S24" s="153">
        <f>R24/K24</f>
        <v>0.73684210526315796</v>
      </c>
      <c r="T24" s="301">
        <f>(67367524-11547576)</f>
        <v>55819948</v>
      </c>
      <c r="U24" s="202" t="s">
        <v>374</v>
      </c>
      <c r="V24" s="203" t="s">
        <v>278</v>
      </c>
      <c r="W24" s="174"/>
      <c r="X24" s="15"/>
      <c r="Y24" s="15"/>
      <c r="Z24" s="15"/>
    </row>
    <row r="25" spans="1:26" ht="120" customHeight="1" thickBot="1">
      <c r="A25" s="284"/>
      <c r="B25" s="285"/>
      <c r="C25" s="170" t="s">
        <v>279</v>
      </c>
      <c r="D25" s="170" t="s">
        <v>280</v>
      </c>
      <c r="E25" s="170" t="s">
        <v>281</v>
      </c>
      <c r="F25" s="170" t="s">
        <v>282</v>
      </c>
      <c r="G25" s="170">
        <v>0</v>
      </c>
      <c r="H25" s="170">
        <v>1</v>
      </c>
      <c r="I25" s="170">
        <v>0</v>
      </c>
      <c r="J25" s="170">
        <v>0</v>
      </c>
      <c r="K25" s="171">
        <v>0</v>
      </c>
      <c r="L25" s="170">
        <v>1</v>
      </c>
      <c r="M25" s="170">
        <v>1</v>
      </c>
      <c r="N25" s="170" t="s">
        <v>232</v>
      </c>
      <c r="O25" s="172">
        <v>0</v>
      </c>
      <c r="P25" s="14" t="s">
        <v>58</v>
      </c>
      <c r="Q25" s="175"/>
      <c r="R25" s="176"/>
      <c r="S25" s="176"/>
      <c r="T25" s="302"/>
      <c r="U25" s="204" t="s">
        <v>211</v>
      </c>
      <c r="V25" s="177"/>
      <c r="W25" s="178"/>
      <c r="X25" s="15"/>
      <c r="Y25" s="15"/>
      <c r="Z25" s="15"/>
    </row>
    <row r="26" spans="1:26" ht="79.5" customHeight="1" thickBot="1">
      <c r="A26" s="284"/>
      <c r="B26" s="285"/>
      <c r="C26" s="157" t="s">
        <v>283</v>
      </c>
      <c r="D26" s="146" t="s">
        <v>284</v>
      </c>
      <c r="E26" s="146" t="s">
        <v>285</v>
      </c>
      <c r="F26" s="146" t="s">
        <v>286</v>
      </c>
      <c r="G26" s="146">
        <v>1</v>
      </c>
      <c r="H26" s="146">
        <v>1</v>
      </c>
      <c r="I26" s="146">
        <v>0</v>
      </c>
      <c r="J26" s="146">
        <v>0</v>
      </c>
      <c r="K26" s="132">
        <v>1</v>
      </c>
      <c r="L26" s="146">
        <v>1</v>
      </c>
      <c r="M26" s="146">
        <v>1</v>
      </c>
      <c r="N26" s="146" t="s">
        <v>287</v>
      </c>
      <c r="O26" s="149">
        <v>36000000</v>
      </c>
      <c r="P26" s="167" t="s">
        <v>58</v>
      </c>
      <c r="Q26" s="168"/>
      <c r="R26" s="168"/>
      <c r="S26" s="153">
        <f t="shared" ref="S26:S32" si="7">R26/K26</f>
        <v>0</v>
      </c>
      <c r="T26" s="301">
        <v>18745445</v>
      </c>
      <c r="U26" s="138" t="s">
        <v>288</v>
      </c>
      <c r="V26" s="139" t="s">
        <v>289</v>
      </c>
      <c r="W26" s="174"/>
      <c r="X26" s="15"/>
      <c r="Y26" s="15"/>
      <c r="Z26" s="15"/>
    </row>
    <row r="27" spans="1:26" ht="370.5" customHeight="1" thickBot="1">
      <c r="A27" s="284"/>
      <c r="B27" s="285"/>
      <c r="C27" s="157" t="s">
        <v>290</v>
      </c>
      <c r="D27" s="146" t="s">
        <v>291</v>
      </c>
      <c r="E27" s="146" t="s">
        <v>292</v>
      </c>
      <c r="F27" s="146" t="s">
        <v>293</v>
      </c>
      <c r="G27" s="146">
        <v>80.400000000000006</v>
      </c>
      <c r="H27" s="146">
        <v>85</v>
      </c>
      <c r="I27" s="146">
        <v>80.400000000000006</v>
      </c>
      <c r="J27" s="146">
        <v>85</v>
      </c>
      <c r="K27" s="132">
        <v>85</v>
      </c>
      <c r="L27" s="146">
        <v>85</v>
      </c>
      <c r="M27" s="146">
        <v>85</v>
      </c>
      <c r="N27" s="146" t="s">
        <v>214</v>
      </c>
      <c r="O27" s="149">
        <v>120000000</v>
      </c>
      <c r="P27" s="167" t="s">
        <v>58</v>
      </c>
      <c r="Q27" s="168" t="s">
        <v>31</v>
      </c>
      <c r="R27" s="169">
        <v>90.4</v>
      </c>
      <c r="S27" s="153">
        <f t="shared" si="7"/>
        <v>1.0635294117647061</v>
      </c>
      <c r="T27" s="300">
        <v>62705419</v>
      </c>
      <c r="U27" s="205" t="s">
        <v>294</v>
      </c>
      <c r="V27" s="294" t="s">
        <v>378</v>
      </c>
      <c r="W27" s="156"/>
      <c r="X27" s="15"/>
      <c r="Y27" s="15"/>
      <c r="Z27" s="15"/>
    </row>
    <row r="28" spans="1:26" ht="129.75" customHeight="1">
      <c r="A28" s="284"/>
      <c r="B28" s="285"/>
      <c r="C28" s="255" t="s">
        <v>295</v>
      </c>
      <c r="D28" s="98" t="s">
        <v>296</v>
      </c>
      <c r="E28" s="98" t="s">
        <v>297</v>
      </c>
      <c r="F28" s="98" t="s">
        <v>298</v>
      </c>
      <c r="G28" s="98">
        <v>0</v>
      </c>
      <c r="H28" s="98">
        <v>2</v>
      </c>
      <c r="I28" s="98">
        <v>0</v>
      </c>
      <c r="J28" s="98">
        <v>1</v>
      </c>
      <c r="K28" s="140">
        <v>2</v>
      </c>
      <c r="L28" s="98">
        <v>2</v>
      </c>
      <c r="M28" s="98">
        <v>2</v>
      </c>
      <c r="N28" s="98" t="s">
        <v>219</v>
      </c>
      <c r="O28" s="118">
        <v>0</v>
      </c>
      <c r="P28" s="119" t="s">
        <v>52</v>
      </c>
      <c r="Q28" s="102" t="s">
        <v>44</v>
      </c>
      <c r="R28" s="141">
        <v>0</v>
      </c>
      <c r="S28" s="104">
        <f t="shared" si="7"/>
        <v>0</v>
      </c>
      <c r="T28" s="311">
        <v>0</v>
      </c>
      <c r="U28" s="206" t="s">
        <v>299</v>
      </c>
      <c r="V28" s="207"/>
      <c r="W28" s="142"/>
      <c r="X28" s="15"/>
      <c r="Y28" s="15"/>
      <c r="Z28" s="15"/>
    </row>
    <row r="29" spans="1:26" ht="96" customHeight="1" thickBot="1">
      <c r="A29" s="288"/>
      <c r="B29" s="289"/>
      <c r="C29" s="273"/>
      <c r="D29" s="107" t="s">
        <v>300</v>
      </c>
      <c r="E29" s="107" t="s">
        <v>301</v>
      </c>
      <c r="F29" s="107" t="s">
        <v>302</v>
      </c>
      <c r="G29" s="107">
        <v>0</v>
      </c>
      <c r="H29" s="107">
        <v>1</v>
      </c>
      <c r="I29" s="107">
        <v>1</v>
      </c>
      <c r="J29" s="107">
        <v>1</v>
      </c>
      <c r="K29" s="123">
        <v>1</v>
      </c>
      <c r="L29" s="107">
        <v>1</v>
      </c>
      <c r="M29" s="107">
        <v>1</v>
      </c>
      <c r="N29" s="107" t="s">
        <v>219</v>
      </c>
      <c r="O29" s="124">
        <v>0</v>
      </c>
      <c r="P29" s="125" t="s">
        <v>52</v>
      </c>
      <c r="Q29" s="110" t="s">
        <v>44</v>
      </c>
      <c r="R29" s="126">
        <v>0</v>
      </c>
      <c r="S29" s="111">
        <f t="shared" si="7"/>
        <v>0</v>
      </c>
      <c r="T29" s="312">
        <v>0</v>
      </c>
      <c r="U29" s="127" t="s">
        <v>303</v>
      </c>
      <c r="V29" s="128"/>
      <c r="W29" s="129"/>
      <c r="X29" s="15"/>
      <c r="Y29" s="15"/>
      <c r="Z29" s="15"/>
    </row>
    <row r="30" spans="1:26" s="216" customFormat="1" ht="144.75" customHeight="1" thickBot="1">
      <c r="A30" s="265" t="s">
        <v>304</v>
      </c>
      <c r="B30" s="132" t="s">
        <v>305</v>
      </c>
      <c r="C30" s="132" t="s">
        <v>306</v>
      </c>
      <c r="D30" s="132" t="s">
        <v>307</v>
      </c>
      <c r="E30" s="132" t="s">
        <v>308</v>
      </c>
      <c r="F30" s="132" t="s">
        <v>57</v>
      </c>
      <c r="G30" s="132"/>
      <c r="H30" s="131">
        <v>0.85</v>
      </c>
      <c r="I30" s="130">
        <f>+H30/4</f>
        <v>0.21249999999999999</v>
      </c>
      <c r="J30" s="130">
        <v>0.21249999999999999</v>
      </c>
      <c r="K30" s="130">
        <v>0.21249999999999999</v>
      </c>
      <c r="L30" s="130">
        <v>0.21249999999999999</v>
      </c>
      <c r="M30" s="131">
        <v>0.85</v>
      </c>
      <c r="N30" s="132" t="s">
        <v>309</v>
      </c>
      <c r="O30" s="133">
        <v>0</v>
      </c>
      <c r="P30" s="134" t="s">
        <v>52</v>
      </c>
      <c r="Q30" s="135" t="s">
        <v>59</v>
      </c>
      <c r="R30" s="136">
        <v>0.21249999999999999</v>
      </c>
      <c r="S30" s="137">
        <f t="shared" si="7"/>
        <v>1</v>
      </c>
      <c r="T30" s="313">
        <v>0</v>
      </c>
      <c r="U30" s="266" t="s">
        <v>310</v>
      </c>
      <c r="V30" s="139" t="s">
        <v>311</v>
      </c>
      <c r="W30" s="267"/>
    </row>
    <row r="31" spans="1:26" ht="60.75" customHeight="1">
      <c r="A31" s="251" t="s">
        <v>312</v>
      </c>
      <c r="B31" s="252" t="s">
        <v>313</v>
      </c>
      <c r="C31" s="98" t="s">
        <v>314</v>
      </c>
      <c r="D31" s="252"/>
      <c r="E31" s="98" t="s">
        <v>315</v>
      </c>
      <c r="F31" s="98" t="s">
        <v>316</v>
      </c>
      <c r="G31" s="98">
        <v>100</v>
      </c>
      <c r="H31" s="98">
        <v>100</v>
      </c>
      <c r="I31" s="98">
        <v>25</v>
      </c>
      <c r="J31" s="98">
        <v>25</v>
      </c>
      <c r="K31" s="140">
        <v>25</v>
      </c>
      <c r="L31" s="98">
        <v>25</v>
      </c>
      <c r="M31" s="98">
        <v>100</v>
      </c>
      <c r="N31" s="98" t="s">
        <v>219</v>
      </c>
      <c r="O31" s="259">
        <v>150000000</v>
      </c>
      <c r="P31" s="260" t="s">
        <v>58</v>
      </c>
      <c r="Q31" s="141"/>
      <c r="R31" s="141">
        <v>0</v>
      </c>
      <c r="S31" s="104">
        <f t="shared" si="7"/>
        <v>0</v>
      </c>
      <c r="T31" s="314">
        <v>27000000</v>
      </c>
      <c r="U31" s="262" t="s">
        <v>317</v>
      </c>
      <c r="V31" s="250" t="s">
        <v>318</v>
      </c>
      <c r="W31" s="142"/>
      <c r="X31" s="15"/>
      <c r="Y31" s="15"/>
      <c r="Z31" s="15"/>
    </row>
    <row r="32" spans="1:26" ht="60.75" customHeight="1" thickBot="1">
      <c r="A32" s="273"/>
      <c r="B32" s="274"/>
      <c r="C32" s="107" t="s">
        <v>319</v>
      </c>
      <c r="D32" s="274"/>
      <c r="E32" s="107" t="s">
        <v>320</v>
      </c>
      <c r="F32" s="107" t="s">
        <v>57</v>
      </c>
      <c r="G32" s="107"/>
      <c r="H32" s="143">
        <v>0.8</v>
      </c>
      <c r="I32" s="143">
        <v>0.1</v>
      </c>
      <c r="J32" s="143">
        <v>0.3</v>
      </c>
      <c r="K32" s="144">
        <v>0.6</v>
      </c>
      <c r="L32" s="143">
        <v>0.8</v>
      </c>
      <c r="M32" s="143">
        <v>0.8</v>
      </c>
      <c r="N32" s="107" t="s">
        <v>219</v>
      </c>
      <c r="O32" s="274"/>
      <c r="P32" s="283"/>
      <c r="Q32" s="126" t="s">
        <v>44</v>
      </c>
      <c r="R32" s="126">
        <v>0</v>
      </c>
      <c r="S32" s="111">
        <f t="shared" si="7"/>
        <v>0</v>
      </c>
      <c r="T32" s="315">
        <v>0</v>
      </c>
      <c r="U32" s="274"/>
      <c r="V32" s="290"/>
      <c r="W32" s="129"/>
      <c r="X32" s="15"/>
      <c r="Y32" s="15"/>
      <c r="Z32" s="15"/>
    </row>
    <row r="33" spans="1:26" ht="120.75" customHeight="1" thickBot="1">
      <c r="A33" s="145" t="s">
        <v>321</v>
      </c>
      <c r="B33" s="146" t="s">
        <v>322</v>
      </c>
      <c r="C33" s="146" t="s">
        <v>323</v>
      </c>
      <c r="D33" s="146" t="s">
        <v>324</v>
      </c>
      <c r="E33" s="146" t="s">
        <v>325</v>
      </c>
      <c r="F33" s="146" t="s">
        <v>326</v>
      </c>
      <c r="G33" s="147">
        <v>0.06</v>
      </c>
      <c r="H33" s="147">
        <v>0.15</v>
      </c>
      <c r="I33" s="148">
        <v>7.4999999999999997E-2</v>
      </c>
      <c r="J33" s="148">
        <v>7.4999999999999997E-2</v>
      </c>
      <c r="K33" s="131">
        <v>0.15</v>
      </c>
      <c r="L33" s="147">
        <v>0.15</v>
      </c>
      <c r="M33" s="147">
        <v>0.15</v>
      </c>
      <c r="N33" s="146" t="s">
        <v>327</v>
      </c>
      <c r="O33" s="149">
        <v>0</v>
      </c>
      <c r="P33" s="150" t="s">
        <v>52</v>
      </c>
      <c r="Q33" s="151"/>
      <c r="R33" s="152">
        <v>6.6875999999999998</v>
      </c>
      <c r="S33" s="153">
        <f>R33/K33</f>
        <v>44.584000000000003</v>
      </c>
      <c r="T33" s="300">
        <v>0</v>
      </c>
      <c r="U33" s="154" t="s">
        <v>375</v>
      </c>
      <c r="V33" s="155"/>
      <c r="W33" s="156"/>
      <c r="X33" s="15"/>
      <c r="Y33" s="15"/>
      <c r="Z33" s="15"/>
    </row>
    <row r="34" spans="1:26" ht="15.75" customHeight="1">
      <c r="A34" s="23"/>
      <c r="B34" s="23"/>
      <c r="C34" s="23"/>
      <c r="D34" s="23"/>
      <c r="E34" s="23"/>
      <c r="F34" s="23"/>
      <c r="G34" s="23"/>
      <c r="H34" s="23"/>
      <c r="I34" s="23"/>
      <c r="J34" s="23"/>
      <c r="K34" s="96"/>
      <c r="L34" s="23"/>
      <c r="M34" s="23"/>
      <c r="N34" s="23"/>
      <c r="O34" s="23"/>
      <c r="P34" s="23"/>
      <c r="Q34" s="28"/>
      <c r="R34" s="28"/>
      <c r="S34" s="28"/>
      <c r="T34" s="28"/>
      <c r="U34" s="28"/>
      <c r="V34" s="291"/>
      <c r="W34" s="291"/>
    </row>
    <row r="35" spans="1:26" ht="15.75" customHeight="1" thickBot="1">
      <c r="A35" s="23"/>
      <c r="B35" s="23"/>
      <c r="C35" s="23"/>
      <c r="D35" s="23"/>
      <c r="E35" s="23"/>
      <c r="F35" s="23"/>
      <c r="G35" s="23"/>
      <c r="H35" s="23"/>
      <c r="I35" s="23"/>
      <c r="J35" s="23"/>
      <c r="K35" s="96"/>
      <c r="L35" s="23"/>
      <c r="M35" s="23"/>
      <c r="N35" s="23"/>
      <c r="O35" s="24"/>
      <c r="P35" s="23"/>
      <c r="Q35" s="28"/>
      <c r="R35" s="28"/>
      <c r="S35" s="28"/>
      <c r="T35" s="28"/>
      <c r="U35" s="28"/>
      <c r="V35" s="291"/>
      <c r="W35" s="291"/>
    </row>
    <row r="36" spans="1:26" ht="45.75" customHeight="1" thickBot="1">
      <c r="A36" s="23"/>
      <c r="B36" s="23"/>
      <c r="C36" s="23"/>
      <c r="D36" s="23"/>
      <c r="E36" s="23"/>
      <c r="F36" s="23"/>
      <c r="G36" s="23"/>
      <c r="H36" s="23"/>
      <c r="I36" s="23"/>
      <c r="J36" s="23"/>
      <c r="K36" s="96"/>
      <c r="L36" s="23"/>
      <c r="M36" s="23"/>
      <c r="N36" s="25" t="s">
        <v>153</v>
      </c>
      <c r="O36" s="26">
        <f>SUM(O4:O34)</f>
        <v>833000000</v>
      </c>
      <c r="P36" s="23"/>
      <c r="Q36" s="28"/>
      <c r="R36" s="78"/>
      <c r="S36" s="221" t="s">
        <v>367</v>
      </c>
      <c r="T36" s="222"/>
      <c r="U36" s="78"/>
      <c r="V36" s="291"/>
      <c r="W36" s="291"/>
    </row>
    <row r="37" spans="1:26" ht="36" customHeight="1">
      <c r="A37" s="27"/>
      <c r="B37" s="27"/>
      <c r="C37" s="27"/>
      <c r="D37" s="27"/>
      <c r="E37" s="27"/>
      <c r="F37" s="27"/>
      <c r="G37" s="27"/>
      <c r="H37" s="27"/>
      <c r="I37" s="27"/>
      <c r="J37" s="27"/>
      <c r="K37" s="96"/>
      <c r="L37" s="27"/>
      <c r="M37" s="27"/>
      <c r="N37" s="27"/>
      <c r="O37" s="27"/>
      <c r="P37" s="28"/>
      <c r="Q37" s="28"/>
      <c r="R37" s="28"/>
      <c r="S37" s="79">
        <f>AVERAGE(S4:S33)</f>
        <v>2.3616214702652205</v>
      </c>
      <c r="T37" s="33" t="s">
        <v>154</v>
      </c>
      <c r="U37" s="28"/>
      <c r="V37" s="291"/>
      <c r="W37" s="291"/>
    </row>
    <row r="38" spans="1:26" ht="36" customHeight="1">
      <c r="A38" s="27"/>
      <c r="B38" s="27"/>
      <c r="C38" s="27"/>
      <c r="D38" s="27"/>
      <c r="E38" s="27"/>
      <c r="F38" s="27"/>
      <c r="G38" s="27"/>
      <c r="H38" s="27"/>
      <c r="I38" s="27"/>
      <c r="J38" s="27"/>
      <c r="K38" s="96"/>
      <c r="L38" s="27"/>
      <c r="M38" s="27"/>
      <c r="N38" s="27"/>
      <c r="O38" s="27"/>
      <c r="P38" s="28"/>
      <c r="Q38" s="28"/>
      <c r="R38" s="28"/>
      <c r="S38" s="80">
        <f>SUM(T4:T33)</f>
        <v>394204936</v>
      </c>
      <c r="T38" s="33" t="s">
        <v>155</v>
      </c>
      <c r="U38" s="28"/>
      <c r="V38" s="291"/>
      <c r="W38" s="291"/>
    </row>
    <row r="39" spans="1:26" ht="36" customHeight="1" thickBot="1">
      <c r="A39" s="27"/>
      <c r="B39" s="27"/>
      <c r="C39" s="27"/>
      <c r="D39" s="27"/>
      <c r="E39" s="27"/>
      <c r="F39" s="27"/>
      <c r="G39" s="27"/>
      <c r="H39" s="27"/>
      <c r="I39" s="27"/>
      <c r="J39" s="27"/>
      <c r="K39" s="96"/>
      <c r="L39" s="27"/>
      <c r="M39" s="27"/>
      <c r="N39" s="27"/>
      <c r="O39" s="27"/>
      <c r="P39" s="28"/>
      <c r="Q39" s="28"/>
      <c r="R39" s="28"/>
      <c r="S39" s="209">
        <f>S38/O36</f>
        <v>0.47323521728691476</v>
      </c>
      <c r="T39" s="292" t="s">
        <v>156</v>
      </c>
      <c r="U39" s="293"/>
      <c r="V39" s="291"/>
      <c r="W39" s="291"/>
    </row>
    <row r="40" spans="1:26" ht="15.75" customHeight="1">
      <c r="A40" s="27"/>
      <c r="B40" s="27"/>
      <c r="C40" s="27"/>
      <c r="D40" s="27"/>
      <c r="E40" s="27"/>
      <c r="F40" s="27"/>
      <c r="G40" s="27"/>
      <c r="H40" s="27"/>
      <c r="I40" s="27"/>
      <c r="J40" s="27"/>
      <c r="K40" s="96"/>
      <c r="L40" s="27"/>
      <c r="M40" s="27"/>
      <c r="N40" s="27"/>
      <c r="O40" s="27"/>
      <c r="P40" s="28"/>
      <c r="Q40" s="28"/>
      <c r="R40" s="28"/>
      <c r="S40" s="28"/>
      <c r="T40" s="28"/>
      <c r="U40" s="28"/>
      <c r="V40" s="291"/>
      <c r="W40" s="291"/>
    </row>
    <row r="41" spans="1:26" ht="15.75" customHeight="1">
      <c r="A41" s="27"/>
      <c r="B41" s="27"/>
      <c r="C41" s="27"/>
      <c r="D41" s="27"/>
      <c r="E41" s="27"/>
      <c r="F41" s="27"/>
      <c r="G41" s="27"/>
      <c r="H41" s="27"/>
      <c r="I41" s="27"/>
      <c r="J41" s="27"/>
      <c r="K41" s="96"/>
      <c r="L41" s="27"/>
      <c r="M41" s="27"/>
      <c r="N41" s="27"/>
      <c r="O41" s="27"/>
      <c r="P41" s="28"/>
      <c r="Q41" s="28"/>
      <c r="R41" s="28"/>
      <c r="S41" s="28"/>
      <c r="V41" s="291"/>
      <c r="W41" s="291"/>
    </row>
    <row r="42" spans="1:26" ht="15.75" customHeight="1">
      <c r="A42" s="27"/>
      <c r="B42" s="27"/>
      <c r="C42" s="27"/>
      <c r="D42" s="27"/>
      <c r="E42" s="27"/>
      <c r="F42" s="27"/>
      <c r="G42" s="27"/>
      <c r="H42" s="27"/>
      <c r="I42" s="27"/>
      <c r="J42" s="27"/>
      <c r="K42" s="96"/>
      <c r="L42" s="27"/>
      <c r="M42" s="27"/>
      <c r="N42" s="27"/>
      <c r="O42" s="27"/>
      <c r="P42" s="28"/>
      <c r="Q42" s="28"/>
      <c r="R42" s="28"/>
      <c r="S42" s="28"/>
      <c r="V42" s="291"/>
      <c r="W42" s="291"/>
    </row>
    <row r="43" spans="1:26" ht="15.75" customHeight="1">
      <c r="A43" s="27"/>
      <c r="B43" s="27"/>
      <c r="C43" s="27"/>
      <c r="D43" s="27"/>
      <c r="E43" s="27"/>
      <c r="F43" s="27"/>
      <c r="G43" s="27"/>
      <c r="H43" s="27"/>
      <c r="I43" s="27"/>
      <c r="J43" s="27"/>
      <c r="K43" s="96"/>
      <c r="L43" s="27"/>
      <c r="M43" s="27"/>
      <c r="N43" s="27"/>
      <c r="O43" s="27"/>
      <c r="P43" s="28"/>
      <c r="Q43" s="28"/>
      <c r="R43" s="28"/>
      <c r="S43" s="28"/>
      <c r="V43" s="291"/>
      <c r="W43" s="291"/>
    </row>
    <row r="44" spans="1:26" ht="15.75" customHeight="1">
      <c r="A44" s="27"/>
      <c r="B44" s="27"/>
      <c r="C44" s="27"/>
      <c r="D44" s="27"/>
      <c r="E44" s="27"/>
      <c r="F44" s="27"/>
      <c r="G44" s="27"/>
      <c r="H44" s="27"/>
      <c r="I44" s="27"/>
      <c r="J44" s="27"/>
      <c r="K44" s="96"/>
      <c r="L44" s="27"/>
      <c r="M44" s="27"/>
      <c r="N44" s="27"/>
      <c r="O44" s="27"/>
      <c r="P44" s="28"/>
      <c r="Q44" s="28"/>
      <c r="R44" s="28"/>
      <c r="S44" s="28"/>
      <c r="V44" s="291"/>
      <c r="W44" s="291"/>
    </row>
    <row r="45" spans="1:26" ht="15.75" customHeight="1">
      <c r="A45" s="27"/>
      <c r="B45" s="27"/>
      <c r="C45" s="27"/>
      <c r="D45" s="27"/>
      <c r="E45" s="27"/>
      <c r="F45" s="27"/>
      <c r="G45" s="27"/>
      <c r="H45" s="27"/>
      <c r="I45" s="27"/>
      <c r="J45" s="27"/>
      <c r="K45" s="96"/>
      <c r="L45" s="27"/>
      <c r="M45" s="27"/>
      <c r="N45" s="27"/>
      <c r="O45" s="27"/>
      <c r="P45" s="28"/>
      <c r="Q45" s="28"/>
      <c r="R45" s="28"/>
      <c r="S45" s="28"/>
      <c r="V45" s="291"/>
      <c r="W45" s="291"/>
    </row>
    <row r="46" spans="1:26" ht="15.75" customHeight="1">
      <c r="A46" s="27"/>
      <c r="B46" s="27"/>
      <c r="C46" s="27"/>
      <c r="D46" s="27"/>
      <c r="E46" s="27"/>
      <c r="F46" s="27"/>
      <c r="G46" s="27"/>
      <c r="H46" s="27"/>
      <c r="I46" s="27"/>
      <c r="J46" s="27"/>
      <c r="K46" s="96"/>
      <c r="L46" s="27"/>
      <c r="M46" s="27"/>
      <c r="N46" s="27"/>
      <c r="O46" s="27"/>
      <c r="P46" s="28"/>
      <c r="Q46" s="28"/>
      <c r="R46" s="28"/>
      <c r="S46" s="28"/>
      <c r="T46" s="28"/>
      <c r="U46" s="28"/>
      <c r="V46" s="291"/>
      <c r="W46" s="291"/>
    </row>
    <row r="47" spans="1:26" ht="15.75" customHeight="1">
      <c r="A47" s="27"/>
      <c r="B47" s="27"/>
      <c r="C47" s="27"/>
      <c r="D47" s="27"/>
      <c r="E47" s="27"/>
      <c r="F47" s="27"/>
      <c r="G47" s="27"/>
      <c r="H47" s="27"/>
      <c r="I47" s="27"/>
      <c r="J47" s="27"/>
      <c r="K47" s="96"/>
      <c r="L47" s="27"/>
      <c r="M47" s="27"/>
      <c r="N47" s="27"/>
      <c r="O47" s="27"/>
      <c r="P47" s="28"/>
      <c r="Q47" s="28"/>
      <c r="R47" s="28"/>
      <c r="S47" s="28"/>
      <c r="T47" s="28"/>
      <c r="U47" s="28"/>
      <c r="V47" s="291"/>
      <c r="W47" s="291"/>
    </row>
    <row r="48" spans="1:26" ht="15.75" customHeight="1">
      <c r="A48" s="27"/>
      <c r="B48" s="27"/>
      <c r="C48" s="27"/>
      <c r="D48" s="27"/>
      <c r="E48" s="27"/>
      <c r="F48" s="27"/>
      <c r="G48" s="27"/>
      <c r="H48" s="27"/>
      <c r="I48" s="27"/>
      <c r="J48" s="27"/>
      <c r="K48" s="96"/>
      <c r="L48" s="27"/>
      <c r="M48" s="27"/>
      <c r="N48" s="27"/>
      <c r="O48" s="27"/>
      <c r="P48" s="28"/>
      <c r="Q48" s="28"/>
      <c r="R48" s="28"/>
      <c r="S48" s="28"/>
      <c r="T48" s="28"/>
      <c r="U48" s="28"/>
      <c r="V48" s="291"/>
      <c r="W48" s="291"/>
    </row>
    <row r="49" spans="1:23" ht="15.75" customHeight="1">
      <c r="A49" s="27"/>
      <c r="B49" s="27"/>
      <c r="C49" s="27"/>
      <c r="D49" s="27"/>
      <c r="E49" s="27"/>
      <c r="F49" s="27"/>
      <c r="G49" s="27"/>
      <c r="H49" s="27"/>
      <c r="I49" s="27"/>
      <c r="J49" s="27"/>
      <c r="K49" s="96"/>
      <c r="L49" s="27"/>
      <c r="M49" s="27"/>
      <c r="N49" s="27"/>
      <c r="O49" s="27"/>
      <c r="P49" s="28"/>
      <c r="Q49" s="28"/>
      <c r="R49" s="28"/>
      <c r="S49" s="28"/>
      <c r="T49" s="28"/>
      <c r="U49" s="28"/>
      <c r="V49" s="291"/>
      <c r="W49" s="291"/>
    </row>
    <row r="50" spans="1:23" ht="15.75" customHeight="1">
      <c r="A50" s="27"/>
      <c r="B50" s="27"/>
      <c r="C50" s="27"/>
      <c r="D50" s="27"/>
      <c r="E50" s="27"/>
      <c r="F50" s="27"/>
      <c r="G50" s="27"/>
      <c r="H50" s="27"/>
      <c r="I50" s="27"/>
      <c r="J50" s="27"/>
      <c r="K50" s="96"/>
      <c r="L50" s="27"/>
      <c r="M50" s="27"/>
      <c r="N50" s="27"/>
      <c r="O50" s="27"/>
      <c r="P50" s="28"/>
      <c r="Q50" s="28"/>
      <c r="R50" s="28"/>
      <c r="S50" s="28"/>
      <c r="T50" s="28"/>
      <c r="U50" s="28"/>
      <c r="V50" s="291"/>
      <c r="W50" s="291"/>
    </row>
    <row r="51" spans="1:23" ht="15.75" customHeight="1">
      <c r="A51" s="27"/>
      <c r="B51" s="27"/>
      <c r="C51" s="27"/>
      <c r="D51" s="27"/>
      <c r="E51" s="27"/>
      <c r="F51" s="27"/>
      <c r="G51" s="27"/>
      <c r="H51" s="27"/>
      <c r="I51" s="27"/>
      <c r="J51" s="27"/>
      <c r="K51" s="96"/>
      <c r="L51" s="27"/>
      <c r="M51" s="27"/>
      <c r="N51" s="27"/>
      <c r="O51" s="27"/>
      <c r="P51" s="28"/>
      <c r="Q51" s="28"/>
      <c r="R51" s="28"/>
      <c r="S51" s="28"/>
      <c r="T51" s="28"/>
      <c r="U51" s="28"/>
      <c r="V51" s="291"/>
      <c r="W51" s="291"/>
    </row>
    <row r="52" spans="1:23" ht="15.75" customHeight="1">
      <c r="A52" s="27"/>
      <c r="B52" s="27"/>
      <c r="C52" s="27"/>
      <c r="D52" s="27"/>
      <c r="E52" s="27"/>
      <c r="F52" s="27"/>
      <c r="G52" s="27"/>
      <c r="H52" s="27"/>
      <c r="I52" s="27"/>
      <c r="J52" s="27"/>
      <c r="K52" s="96"/>
      <c r="L52" s="27"/>
      <c r="M52" s="27"/>
      <c r="N52" s="27"/>
      <c r="O52" s="27"/>
      <c r="P52" s="28"/>
      <c r="Q52" s="28"/>
      <c r="R52" s="28"/>
      <c r="S52" s="28"/>
      <c r="T52" s="28"/>
      <c r="U52" s="28"/>
      <c r="V52" s="291"/>
      <c r="W52" s="291"/>
    </row>
    <row r="53" spans="1:23" ht="15.75" customHeight="1">
      <c r="A53" s="27"/>
      <c r="B53" s="27"/>
      <c r="C53" s="27"/>
      <c r="D53" s="27"/>
      <c r="E53" s="27"/>
      <c r="F53" s="27"/>
      <c r="G53" s="27"/>
      <c r="H53" s="27"/>
      <c r="I53" s="27"/>
      <c r="J53" s="27"/>
      <c r="K53" s="96"/>
      <c r="L53" s="27"/>
      <c r="M53" s="27"/>
      <c r="N53" s="27"/>
      <c r="O53" s="27"/>
      <c r="P53" s="28"/>
      <c r="Q53" s="28"/>
      <c r="R53" s="28"/>
      <c r="S53" s="28"/>
      <c r="T53" s="28"/>
      <c r="U53" s="28"/>
      <c r="V53" s="291"/>
      <c r="W53" s="291"/>
    </row>
    <row r="54" spans="1:23" ht="15.75" customHeight="1">
      <c r="A54" s="27"/>
      <c r="B54" s="27"/>
      <c r="C54" s="27"/>
      <c r="D54" s="27"/>
      <c r="E54" s="27"/>
      <c r="F54" s="27"/>
      <c r="G54" s="27"/>
      <c r="H54" s="27"/>
      <c r="I54" s="27"/>
      <c r="J54" s="27"/>
      <c r="K54" s="96"/>
      <c r="L54" s="27"/>
      <c r="M54" s="27"/>
      <c r="N54" s="27"/>
      <c r="O54" s="27"/>
      <c r="P54" s="28"/>
      <c r="Q54" s="28"/>
      <c r="R54" s="28"/>
      <c r="S54" s="28"/>
      <c r="T54" s="28"/>
      <c r="U54" s="28"/>
      <c r="V54" s="291"/>
      <c r="W54" s="291"/>
    </row>
    <row r="55" spans="1:23" ht="15.75" customHeight="1">
      <c r="A55" s="27"/>
      <c r="B55" s="27"/>
      <c r="C55" s="27"/>
      <c r="D55" s="27"/>
      <c r="E55" s="27"/>
      <c r="F55" s="27"/>
      <c r="G55" s="27"/>
      <c r="H55" s="27"/>
      <c r="I55" s="27"/>
      <c r="J55" s="27"/>
      <c r="K55" s="96"/>
      <c r="L55" s="27"/>
      <c r="M55" s="27"/>
      <c r="N55" s="27"/>
      <c r="O55" s="27"/>
      <c r="P55" s="28"/>
      <c r="Q55" s="28"/>
      <c r="R55" s="28"/>
      <c r="S55" s="28"/>
      <c r="T55" s="28"/>
      <c r="U55" s="28"/>
      <c r="V55" s="291"/>
      <c r="W55" s="291"/>
    </row>
    <row r="56" spans="1:23" ht="15.75" customHeight="1">
      <c r="A56" s="27"/>
      <c r="B56" s="27"/>
      <c r="C56" s="27"/>
      <c r="D56" s="27"/>
      <c r="E56" s="27"/>
      <c r="F56" s="27"/>
      <c r="G56" s="27"/>
      <c r="H56" s="27"/>
      <c r="I56" s="27"/>
      <c r="J56" s="27"/>
      <c r="K56" s="96"/>
      <c r="L56" s="27"/>
      <c r="M56" s="27"/>
      <c r="N56" s="27"/>
      <c r="O56" s="27"/>
      <c r="P56" s="28"/>
      <c r="Q56" s="28"/>
      <c r="R56" s="28"/>
      <c r="S56" s="28"/>
      <c r="T56" s="28"/>
      <c r="U56" s="28"/>
      <c r="V56" s="291"/>
      <c r="W56" s="291"/>
    </row>
    <row r="57" spans="1:23" ht="15.75" customHeight="1">
      <c r="A57" s="27"/>
      <c r="B57" s="27"/>
      <c r="C57" s="27"/>
      <c r="D57" s="27"/>
      <c r="E57" s="27"/>
      <c r="F57" s="27"/>
      <c r="G57" s="27"/>
      <c r="H57" s="27"/>
      <c r="I57" s="27"/>
      <c r="J57" s="27"/>
      <c r="K57" s="96"/>
      <c r="L57" s="27"/>
      <c r="M57" s="27"/>
      <c r="N57" s="27"/>
      <c r="O57" s="27"/>
      <c r="P57" s="28"/>
      <c r="Q57" s="28"/>
      <c r="R57" s="28"/>
      <c r="S57" s="28"/>
      <c r="T57" s="28"/>
      <c r="U57" s="28"/>
      <c r="V57" s="291"/>
      <c r="W57" s="291"/>
    </row>
    <row r="58" spans="1:23" ht="15.75" customHeight="1">
      <c r="A58" s="27"/>
      <c r="B58" s="27"/>
      <c r="C58" s="27"/>
      <c r="D58" s="27"/>
      <c r="E58" s="27"/>
      <c r="F58" s="27"/>
      <c r="G58" s="27"/>
      <c r="H58" s="27"/>
      <c r="I58" s="27"/>
      <c r="J58" s="27"/>
      <c r="K58" s="96"/>
      <c r="L58" s="27"/>
      <c r="M58" s="27"/>
      <c r="N58" s="27"/>
      <c r="O58" s="27"/>
      <c r="P58" s="28"/>
      <c r="Q58" s="28"/>
      <c r="R58" s="28"/>
      <c r="S58" s="28"/>
      <c r="T58" s="28"/>
      <c r="U58" s="28"/>
      <c r="V58" s="291"/>
      <c r="W58" s="291"/>
    </row>
    <row r="59" spans="1:23" ht="15.75" customHeight="1">
      <c r="A59" s="27"/>
      <c r="B59" s="27"/>
      <c r="C59" s="27"/>
      <c r="D59" s="27"/>
      <c r="E59" s="27"/>
      <c r="F59" s="27"/>
      <c r="G59" s="27"/>
      <c r="H59" s="27"/>
      <c r="I59" s="27"/>
      <c r="J59" s="27"/>
      <c r="K59" s="96"/>
      <c r="L59" s="27"/>
      <c r="M59" s="27"/>
      <c r="N59" s="27"/>
      <c r="O59" s="27"/>
      <c r="P59" s="28"/>
      <c r="Q59" s="28"/>
      <c r="R59" s="28"/>
      <c r="S59" s="28"/>
      <c r="T59" s="28"/>
      <c r="U59" s="28"/>
      <c r="V59" s="291"/>
      <c r="W59" s="291"/>
    </row>
    <row r="60" spans="1:23" ht="15.75" customHeight="1">
      <c r="A60" s="27"/>
      <c r="B60" s="27"/>
      <c r="C60" s="27"/>
      <c r="D60" s="27"/>
      <c r="E60" s="27"/>
      <c r="F60" s="27"/>
      <c r="G60" s="27"/>
      <c r="H60" s="27"/>
      <c r="I60" s="27"/>
      <c r="J60" s="27"/>
      <c r="K60" s="96"/>
      <c r="L60" s="27"/>
      <c r="M60" s="27"/>
      <c r="N60" s="27"/>
      <c r="O60" s="27"/>
      <c r="P60" s="28"/>
      <c r="Q60" s="28"/>
      <c r="R60" s="28"/>
      <c r="S60" s="28"/>
      <c r="T60" s="28"/>
      <c r="U60" s="28"/>
      <c r="V60" s="291"/>
      <c r="W60" s="291"/>
    </row>
    <row r="61" spans="1:23" ht="15.75" customHeight="1">
      <c r="A61" s="27"/>
      <c r="B61" s="27"/>
      <c r="C61" s="27"/>
      <c r="D61" s="27"/>
      <c r="E61" s="27"/>
      <c r="F61" s="27"/>
      <c r="G61" s="27"/>
      <c r="H61" s="27"/>
      <c r="I61" s="27"/>
      <c r="J61" s="27"/>
      <c r="K61" s="96"/>
      <c r="L61" s="27"/>
      <c r="M61" s="27"/>
      <c r="N61" s="27"/>
      <c r="O61" s="27"/>
      <c r="P61" s="28"/>
      <c r="Q61" s="28"/>
      <c r="R61" s="28"/>
      <c r="S61" s="28"/>
      <c r="T61" s="28"/>
      <c r="U61" s="28"/>
      <c r="V61" s="291"/>
      <c r="W61" s="291"/>
    </row>
    <row r="62" spans="1:23" ht="15.75" customHeight="1">
      <c r="A62" s="27"/>
      <c r="B62" s="27"/>
      <c r="C62" s="27"/>
      <c r="D62" s="27"/>
      <c r="E62" s="27"/>
      <c r="F62" s="27"/>
      <c r="G62" s="27"/>
      <c r="H62" s="27"/>
      <c r="I62" s="27"/>
      <c r="J62" s="27"/>
      <c r="K62" s="96"/>
      <c r="L62" s="27"/>
      <c r="M62" s="27"/>
      <c r="N62" s="27"/>
      <c r="O62" s="27"/>
      <c r="P62" s="28"/>
      <c r="Q62" s="28"/>
      <c r="R62" s="28"/>
      <c r="S62" s="28"/>
      <c r="T62" s="28"/>
      <c r="U62" s="28"/>
      <c r="V62" s="291"/>
      <c r="W62" s="291"/>
    </row>
    <row r="63" spans="1:23" ht="15.75" customHeight="1">
      <c r="A63" s="27"/>
      <c r="B63" s="27"/>
      <c r="C63" s="27"/>
      <c r="D63" s="27"/>
      <c r="E63" s="27"/>
      <c r="F63" s="27"/>
      <c r="G63" s="27"/>
      <c r="H63" s="27"/>
      <c r="I63" s="27"/>
      <c r="J63" s="27"/>
      <c r="K63" s="96"/>
      <c r="L63" s="27"/>
      <c r="M63" s="27"/>
      <c r="N63" s="27"/>
      <c r="O63" s="27"/>
      <c r="P63" s="28"/>
      <c r="Q63" s="28"/>
      <c r="R63" s="28"/>
      <c r="S63" s="28"/>
      <c r="T63" s="28"/>
      <c r="U63" s="28"/>
      <c r="V63" s="291"/>
      <c r="W63" s="291"/>
    </row>
    <row r="64" spans="1:23" ht="15.75" customHeight="1">
      <c r="A64" s="27"/>
      <c r="B64" s="27"/>
      <c r="C64" s="27"/>
      <c r="D64" s="27"/>
      <c r="E64" s="27"/>
      <c r="F64" s="27"/>
      <c r="G64" s="27"/>
      <c r="H64" s="27"/>
      <c r="I64" s="27"/>
      <c r="J64" s="27"/>
      <c r="K64" s="96"/>
      <c r="L64" s="27"/>
      <c r="M64" s="27"/>
      <c r="N64" s="27"/>
      <c r="O64" s="27"/>
      <c r="P64" s="28"/>
      <c r="Q64" s="28"/>
      <c r="R64" s="28"/>
      <c r="S64" s="28"/>
      <c r="T64" s="28"/>
      <c r="U64" s="28"/>
      <c r="V64" s="291"/>
      <c r="W64" s="291"/>
    </row>
    <row r="65" spans="1:23" ht="15.75" customHeight="1">
      <c r="A65" s="27"/>
      <c r="B65" s="27"/>
      <c r="C65" s="27"/>
      <c r="D65" s="27"/>
      <c r="E65" s="27"/>
      <c r="F65" s="27"/>
      <c r="G65" s="27"/>
      <c r="H65" s="27"/>
      <c r="I65" s="27"/>
      <c r="J65" s="27"/>
      <c r="K65" s="96"/>
      <c r="L65" s="27"/>
      <c r="M65" s="27"/>
      <c r="N65" s="27"/>
      <c r="O65" s="27"/>
      <c r="P65" s="28"/>
      <c r="Q65" s="28"/>
      <c r="R65" s="28"/>
      <c r="S65" s="28"/>
      <c r="T65" s="28"/>
      <c r="U65" s="28"/>
      <c r="V65" s="291"/>
      <c r="W65" s="291"/>
    </row>
    <row r="66" spans="1:23" ht="15.75" customHeight="1">
      <c r="A66" s="27"/>
      <c r="B66" s="27"/>
      <c r="C66" s="27"/>
      <c r="D66" s="27"/>
      <c r="E66" s="27"/>
      <c r="F66" s="27"/>
      <c r="G66" s="27"/>
      <c r="H66" s="27"/>
      <c r="I66" s="27"/>
      <c r="J66" s="27"/>
      <c r="K66" s="96"/>
      <c r="L66" s="27"/>
      <c r="M66" s="27"/>
      <c r="N66" s="27"/>
      <c r="O66" s="27"/>
      <c r="P66" s="28"/>
      <c r="Q66" s="28"/>
      <c r="R66" s="28"/>
      <c r="S66" s="28"/>
      <c r="T66" s="28"/>
      <c r="U66" s="28"/>
      <c r="V66" s="291"/>
      <c r="W66" s="291"/>
    </row>
    <row r="67" spans="1:23" ht="15.75" customHeight="1">
      <c r="A67" s="27"/>
      <c r="B67" s="27"/>
      <c r="C67" s="27"/>
      <c r="D67" s="27"/>
      <c r="E67" s="27"/>
      <c r="F67" s="27"/>
      <c r="G67" s="27"/>
      <c r="H67" s="27"/>
      <c r="I67" s="27"/>
      <c r="J67" s="27"/>
      <c r="K67" s="96"/>
      <c r="L67" s="27"/>
      <c r="M67" s="27"/>
      <c r="N67" s="27"/>
      <c r="O67" s="27"/>
      <c r="P67" s="28"/>
      <c r="Q67" s="28"/>
      <c r="R67" s="28"/>
      <c r="S67" s="28"/>
      <c r="T67" s="28"/>
      <c r="U67" s="28"/>
      <c r="V67" s="291"/>
      <c r="W67" s="291"/>
    </row>
    <row r="68" spans="1:23" ht="15.75" customHeight="1">
      <c r="A68" s="27"/>
      <c r="B68" s="27"/>
      <c r="C68" s="27"/>
      <c r="D68" s="27"/>
      <c r="E68" s="27"/>
      <c r="F68" s="27"/>
      <c r="G68" s="27"/>
      <c r="H68" s="27"/>
      <c r="I68" s="27"/>
      <c r="J68" s="27"/>
      <c r="K68" s="96"/>
      <c r="L68" s="27"/>
      <c r="M68" s="27"/>
      <c r="N68" s="27"/>
      <c r="O68" s="27"/>
      <c r="P68" s="28"/>
      <c r="Q68" s="28"/>
      <c r="R68" s="28"/>
      <c r="S68" s="28"/>
      <c r="T68" s="28"/>
      <c r="U68" s="28"/>
      <c r="V68" s="291"/>
      <c r="W68" s="291"/>
    </row>
    <row r="69" spans="1:23" ht="15.75" customHeight="1">
      <c r="A69" s="27"/>
      <c r="B69" s="27"/>
      <c r="C69" s="27"/>
      <c r="D69" s="27"/>
      <c r="E69" s="27"/>
      <c r="F69" s="27"/>
      <c r="G69" s="27"/>
      <c r="H69" s="27"/>
      <c r="I69" s="27"/>
      <c r="J69" s="27"/>
      <c r="K69" s="96"/>
      <c r="L69" s="27"/>
      <c r="M69" s="27"/>
      <c r="N69" s="27"/>
      <c r="O69" s="27"/>
      <c r="P69" s="28"/>
      <c r="Q69" s="28"/>
      <c r="R69" s="28"/>
      <c r="S69" s="28"/>
      <c r="T69" s="28"/>
      <c r="U69" s="28"/>
      <c r="V69" s="291"/>
      <c r="W69" s="291"/>
    </row>
    <row r="70" spans="1:23" ht="15.75" customHeight="1">
      <c r="A70" s="27"/>
      <c r="B70" s="27"/>
      <c r="C70" s="27"/>
      <c r="D70" s="27"/>
      <c r="E70" s="27"/>
      <c r="F70" s="27"/>
      <c r="G70" s="27"/>
      <c r="H70" s="27"/>
      <c r="I70" s="27"/>
      <c r="J70" s="27"/>
      <c r="K70" s="96"/>
      <c r="L70" s="27"/>
      <c r="M70" s="27"/>
      <c r="N70" s="27"/>
      <c r="O70" s="27"/>
      <c r="P70" s="28"/>
      <c r="Q70" s="28"/>
      <c r="R70" s="28"/>
      <c r="S70" s="28"/>
      <c r="T70" s="28"/>
      <c r="U70" s="28"/>
      <c r="V70" s="291"/>
      <c r="W70" s="291"/>
    </row>
    <row r="71" spans="1:23" ht="15.75" customHeight="1">
      <c r="A71" s="27"/>
      <c r="B71" s="27"/>
      <c r="C71" s="27"/>
      <c r="D71" s="27"/>
      <c r="E71" s="27"/>
      <c r="F71" s="27"/>
      <c r="G71" s="27"/>
      <c r="H71" s="27"/>
      <c r="I71" s="27"/>
      <c r="J71" s="27"/>
      <c r="K71" s="96"/>
      <c r="L71" s="27"/>
      <c r="M71" s="27"/>
      <c r="N71" s="27"/>
      <c r="O71" s="27"/>
      <c r="P71" s="28"/>
      <c r="Q71" s="28"/>
      <c r="R71" s="28"/>
      <c r="S71" s="28"/>
      <c r="T71" s="28"/>
      <c r="U71" s="28"/>
      <c r="V71" s="291"/>
      <c r="W71" s="291"/>
    </row>
    <row r="72" spans="1:23" ht="15.75" customHeight="1">
      <c r="A72" s="27"/>
      <c r="B72" s="27"/>
      <c r="C72" s="27"/>
      <c r="D72" s="27"/>
      <c r="E72" s="27"/>
      <c r="F72" s="27"/>
      <c r="G72" s="27"/>
      <c r="H72" s="27"/>
      <c r="I72" s="27"/>
      <c r="J72" s="27"/>
      <c r="K72" s="96"/>
      <c r="L72" s="27"/>
      <c r="M72" s="27"/>
      <c r="N72" s="27"/>
      <c r="O72" s="27"/>
      <c r="P72" s="28"/>
      <c r="Q72" s="28"/>
      <c r="R72" s="28"/>
      <c r="S72" s="28"/>
      <c r="T72" s="28"/>
      <c r="U72" s="28"/>
      <c r="V72" s="291"/>
      <c r="W72" s="291"/>
    </row>
    <row r="73" spans="1:23" ht="15.75" customHeight="1">
      <c r="A73" s="27"/>
      <c r="B73" s="27"/>
      <c r="C73" s="27"/>
      <c r="D73" s="27"/>
      <c r="E73" s="27"/>
      <c r="F73" s="27"/>
      <c r="G73" s="27"/>
      <c r="H73" s="27"/>
      <c r="I73" s="27"/>
      <c r="J73" s="27"/>
      <c r="K73" s="96"/>
      <c r="L73" s="27"/>
      <c r="M73" s="27"/>
      <c r="N73" s="27"/>
      <c r="O73" s="27"/>
      <c r="P73" s="28"/>
      <c r="Q73" s="28"/>
      <c r="R73" s="28"/>
      <c r="S73" s="28"/>
      <c r="T73" s="28"/>
      <c r="U73" s="28"/>
      <c r="V73" s="291"/>
      <c r="W73" s="291"/>
    </row>
    <row r="74" spans="1:23" ht="15.75" customHeight="1">
      <c r="A74" s="27"/>
      <c r="B74" s="27"/>
      <c r="C74" s="27"/>
      <c r="D74" s="27"/>
      <c r="E74" s="27"/>
      <c r="F74" s="27"/>
      <c r="G74" s="27"/>
      <c r="H74" s="27"/>
      <c r="I74" s="27"/>
      <c r="J74" s="27"/>
      <c r="K74" s="96"/>
      <c r="L74" s="27"/>
      <c r="M74" s="27"/>
      <c r="N74" s="27"/>
      <c r="O74" s="27"/>
      <c r="P74" s="28"/>
      <c r="Q74" s="28"/>
      <c r="R74" s="28"/>
      <c r="S74" s="28"/>
      <c r="T74" s="28"/>
      <c r="U74" s="28"/>
      <c r="V74" s="291"/>
      <c r="W74" s="291"/>
    </row>
    <row r="75" spans="1:23" ht="15.75" customHeight="1">
      <c r="A75" s="27"/>
      <c r="B75" s="27"/>
      <c r="C75" s="27"/>
      <c r="D75" s="27"/>
      <c r="E75" s="27"/>
      <c r="F75" s="27"/>
      <c r="G75" s="27"/>
      <c r="H75" s="27"/>
      <c r="I75" s="27"/>
      <c r="J75" s="27"/>
      <c r="K75" s="96"/>
      <c r="L75" s="27"/>
      <c r="M75" s="27"/>
      <c r="N75" s="27"/>
      <c r="O75" s="27"/>
      <c r="P75" s="28"/>
      <c r="Q75" s="28"/>
      <c r="R75" s="28"/>
      <c r="S75" s="28"/>
      <c r="T75" s="28"/>
      <c r="U75" s="28"/>
      <c r="V75" s="291"/>
      <c r="W75" s="291"/>
    </row>
    <row r="76" spans="1:23" ht="15.75" customHeight="1">
      <c r="A76" s="27"/>
      <c r="B76" s="27"/>
      <c r="C76" s="27"/>
      <c r="D76" s="27"/>
      <c r="E76" s="27"/>
      <c r="F76" s="27"/>
      <c r="G76" s="27"/>
      <c r="H76" s="27"/>
      <c r="I76" s="27"/>
      <c r="J76" s="27"/>
      <c r="K76" s="96"/>
      <c r="L76" s="27"/>
      <c r="M76" s="27"/>
      <c r="N76" s="27"/>
      <c r="O76" s="27"/>
      <c r="P76" s="28"/>
      <c r="Q76" s="28"/>
      <c r="R76" s="28"/>
      <c r="S76" s="28"/>
      <c r="T76" s="28"/>
      <c r="U76" s="28"/>
      <c r="V76" s="291"/>
      <c r="W76" s="291"/>
    </row>
    <row r="77" spans="1:23" ht="15.75" customHeight="1">
      <c r="A77" s="27"/>
      <c r="B77" s="27"/>
      <c r="C77" s="27"/>
      <c r="D77" s="27"/>
      <c r="E77" s="27"/>
      <c r="F77" s="27"/>
      <c r="G77" s="27"/>
      <c r="H77" s="27"/>
      <c r="I77" s="27"/>
      <c r="J77" s="27"/>
      <c r="K77" s="96"/>
      <c r="L77" s="27"/>
      <c r="M77" s="27"/>
      <c r="N77" s="27"/>
      <c r="O77" s="27"/>
      <c r="P77" s="28"/>
      <c r="Q77" s="28"/>
      <c r="R77" s="28"/>
      <c r="S77" s="28"/>
      <c r="T77" s="28"/>
      <c r="U77" s="28"/>
      <c r="V77" s="291"/>
      <c r="W77" s="291"/>
    </row>
    <row r="78" spans="1:23" ht="15.75" customHeight="1">
      <c r="A78" s="27"/>
      <c r="B78" s="27"/>
      <c r="C78" s="27"/>
      <c r="D78" s="27"/>
      <c r="E78" s="27"/>
      <c r="F78" s="27"/>
      <c r="G78" s="27"/>
      <c r="H78" s="27"/>
      <c r="I78" s="27"/>
      <c r="J78" s="27"/>
      <c r="K78" s="96"/>
      <c r="L78" s="27"/>
      <c r="M78" s="27"/>
      <c r="N78" s="27"/>
      <c r="O78" s="27"/>
      <c r="P78" s="28"/>
      <c r="Q78" s="28"/>
      <c r="R78" s="28"/>
      <c r="S78" s="28"/>
      <c r="T78" s="28"/>
      <c r="U78" s="28"/>
      <c r="V78" s="291"/>
      <c r="W78" s="291"/>
    </row>
    <row r="79" spans="1:23" ht="15.75" customHeight="1">
      <c r="A79" s="27"/>
      <c r="B79" s="27"/>
      <c r="C79" s="27"/>
      <c r="D79" s="27"/>
      <c r="E79" s="27"/>
      <c r="F79" s="27"/>
      <c r="G79" s="27"/>
      <c r="H79" s="27"/>
      <c r="I79" s="27"/>
      <c r="J79" s="27"/>
      <c r="K79" s="96"/>
      <c r="L79" s="27"/>
      <c r="M79" s="27"/>
      <c r="N79" s="27"/>
      <c r="O79" s="27"/>
      <c r="P79" s="28"/>
      <c r="Q79" s="28"/>
      <c r="R79" s="28"/>
      <c r="S79" s="28"/>
      <c r="T79" s="28"/>
      <c r="U79" s="28"/>
      <c r="V79" s="291"/>
      <c r="W79" s="291"/>
    </row>
    <row r="80" spans="1:23" ht="15.75" customHeight="1">
      <c r="A80" s="27"/>
      <c r="B80" s="27"/>
      <c r="C80" s="27"/>
      <c r="D80" s="27"/>
      <c r="E80" s="27"/>
      <c r="F80" s="27"/>
      <c r="G80" s="27"/>
      <c r="H80" s="27"/>
      <c r="I80" s="27"/>
      <c r="J80" s="27"/>
      <c r="K80" s="96"/>
      <c r="L80" s="27"/>
      <c r="M80" s="27"/>
      <c r="N80" s="27"/>
      <c r="O80" s="27"/>
      <c r="P80" s="28"/>
      <c r="Q80" s="28"/>
      <c r="R80" s="28"/>
      <c r="S80" s="28"/>
      <c r="T80" s="28"/>
      <c r="U80" s="28"/>
      <c r="V80" s="291"/>
      <c r="W80" s="291"/>
    </row>
    <row r="81" spans="1:23" ht="15.75" customHeight="1">
      <c r="A81" s="27"/>
      <c r="B81" s="27"/>
      <c r="C81" s="27"/>
      <c r="D81" s="27"/>
      <c r="E81" s="27"/>
      <c r="F81" s="27"/>
      <c r="G81" s="27"/>
      <c r="H81" s="27"/>
      <c r="I81" s="27"/>
      <c r="J81" s="27"/>
      <c r="K81" s="96"/>
      <c r="L81" s="27"/>
      <c r="M81" s="27"/>
      <c r="N81" s="27"/>
      <c r="O81" s="27"/>
      <c r="P81" s="28"/>
      <c r="Q81" s="28"/>
      <c r="R81" s="28"/>
      <c r="S81" s="28"/>
      <c r="T81" s="28"/>
      <c r="U81" s="28"/>
      <c r="V81" s="291"/>
      <c r="W81" s="291"/>
    </row>
    <row r="82" spans="1:23" ht="15.75" customHeight="1">
      <c r="A82" s="27"/>
      <c r="B82" s="27"/>
      <c r="C82" s="27"/>
      <c r="D82" s="27"/>
      <c r="E82" s="27"/>
      <c r="F82" s="27"/>
      <c r="G82" s="27"/>
      <c r="H82" s="27"/>
      <c r="I82" s="27"/>
      <c r="J82" s="27"/>
      <c r="K82" s="96"/>
      <c r="L82" s="27"/>
      <c r="M82" s="27"/>
      <c r="N82" s="27"/>
      <c r="O82" s="27"/>
      <c r="P82" s="28"/>
      <c r="Q82" s="28"/>
      <c r="R82" s="28"/>
      <c r="S82" s="28"/>
      <c r="T82" s="28"/>
      <c r="U82" s="28"/>
      <c r="V82" s="291"/>
      <c r="W82" s="291"/>
    </row>
    <row r="83" spans="1:23" ht="15.75" customHeight="1">
      <c r="A83" s="27"/>
      <c r="B83" s="27"/>
      <c r="C83" s="27"/>
      <c r="D83" s="27"/>
      <c r="E83" s="27"/>
      <c r="F83" s="27"/>
      <c r="G83" s="27"/>
      <c r="H83" s="27"/>
      <c r="I83" s="27"/>
      <c r="J83" s="27"/>
      <c r="K83" s="96"/>
      <c r="L83" s="27"/>
      <c r="M83" s="27"/>
      <c r="N83" s="27"/>
      <c r="O83" s="27"/>
      <c r="P83" s="28"/>
      <c r="Q83" s="28"/>
      <c r="R83" s="28"/>
      <c r="S83" s="28"/>
      <c r="T83" s="28"/>
      <c r="U83" s="28"/>
      <c r="V83" s="291"/>
      <c r="W83" s="291"/>
    </row>
    <row r="84" spans="1:23" ht="15.75" customHeight="1">
      <c r="A84" s="27"/>
      <c r="B84" s="27"/>
      <c r="C84" s="27"/>
      <c r="D84" s="27"/>
      <c r="E84" s="27"/>
      <c r="F84" s="27"/>
      <c r="G84" s="27"/>
      <c r="H84" s="27"/>
      <c r="I84" s="27"/>
      <c r="J84" s="27"/>
      <c r="K84" s="96"/>
      <c r="L84" s="27"/>
      <c r="M84" s="27"/>
      <c r="N84" s="27"/>
      <c r="O84" s="27"/>
      <c r="P84" s="28"/>
      <c r="Q84" s="28"/>
      <c r="R84" s="28"/>
      <c r="S84" s="28"/>
      <c r="T84" s="28"/>
      <c r="U84" s="28"/>
      <c r="V84" s="291"/>
      <c r="W84" s="291"/>
    </row>
    <row r="85" spans="1:23" ht="15.75" customHeight="1">
      <c r="A85" s="27"/>
      <c r="B85" s="27"/>
      <c r="C85" s="27"/>
      <c r="D85" s="27"/>
      <c r="E85" s="27"/>
      <c r="F85" s="27"/>
      <c r="G85" s="27"/>
      <c r="H85" s="27"/>
      <c r="I85" s="27"/>
      <c r="J85" s="27"/>
      <c r="K85" s="96"/>
      <c r="L85" s="27"/>
      <c r="M85" s="27"/>
      <c r="N85" s="27"/>
      <c r="O85" s="27"/>
      <c r="P85" s="28"/>
      <c r="Q85" s="28"/>
      <c r="R85" s="28"/>
      <c r="S85" s="28"/>
      <c r="T85" s="28"/>
      <c r="U85" s="28"/>
      <c r="V85" s="291"/>
      <c r="W85" s="291"/>
    </row>
    <row r="86" spans="1:23" ht="15.75" customHeight="1">
      <c r="A86" s="27"/>
      <c r="B86" s="27"/>
      <c r="C86" s="27"/>
      <c r="D86" s="27"/>
      <c r="E86" s="27"/>
      <c r="F86" s="27"/>
      <c r="G86" s="27"/>
      <c r="H86" s="27"/>
      <c r="I86" s="27"/>
      <c r="J86" s="27"/>
      <c r="K86" s="96"/>
      <c r="L86" s="27"/>
      <c r="M86" s="27"/>
      <c r="N86" s="27"/>
      <c r="O86" s="27"/>
      <c r="P86" s="28"/>
      <c r="Q86" s="28"/>
      <c r="R86" s="28"/>
      <c r="S86" s="28"/>
      <c r="T86" s="28"/>
      <c r="U86" s="28"/>
      <c r="V86" s="291"/>
      <c r="W86" s="291"/>
    </row>
    <row r="87" spans="1:23" ht="15.75" customHeight="1">
      <c r="A87" s="27"/>
      <c r="B87" s="27"/>
      <c r="C87" s="27"/>
      <c r="D87" s="27"/>
      <c r="E87" s="27"/>
      <c r="F87" s="27"/>
      <c r="G87" s="27"/>
      <c r="H87" s="27"/>
      <c r="I87" s="27"/>
      <c r="J87" s="27"/>
      <c r="K87" s="96"/>
      <c r="L87" s="27"/>
      <c r="M87" s="27"/>
      <c r="N87" s="27"/>
      <c r="O87" s="27"/>
      <c r="P87" s="28"/>
      <c r="Q87" s="28"/>
      <c r="R87" s="28"/>
      <c r="S87" s="28"/>
      <c r="T87" s="28"/>
      <c r="U87" s="28"/>
      <c r="V87" s="291"/>
      <c r="W87" s="291"/>
    </row>
    <row r="88" spans="1:23" ht="15.75" customHeight="1">
      <c r="A88" s="27"/>
      <c r="B88" s="27"/>
      <c r="C88" s="27"/>
      <c r="D88" s="27"/>
      <c r="E88" s="27"/>
      <c r="F88" s="27"/>
      <c r="G88" s="27"/>
      <c r="H88" s="27"/>
      <c r="I88" s="27"/>
      <c r="J88" s="27"/>
      <c r="K88" s="96"/>
      <c r="L88" s="27"/>
      <c r="M88" s="27"/>
      <c r="N88" s="27"/>
      <c r="O88" s="27"/>
      <c r="P88" s="28"/>
      <c r="Q88" s="28"/>
      <c r="R88" s="28"/>
      <c r="S88" s="28"/>
      <c r="T88" s="28"/>
      <c r="U88" s="28"/>
      <c r="V88" s="291"/>
      <c r="W88" s="291"/>
    </row>
    <row r="89" spans="1:23" ht="15.75" customHeight="1">
      <c r="A89" s="27"/>
      <c r="B89" s="27"/>
      <c r="C89" s="27"/>
      <c r="D89" s="27"/>
      <c r="E89" s="27"/>
      <c r="F89" s="27"/>
      <c r="G89" s="27"/>
      <c r="H89" s="27"/>
      <c r="I89" s="27"/>
      <c r="J89" s="27"/>
      <c r="K89" s="96"/>
      <c r="L89" s="27"/>
      <c r="M89" s="27"/>
      <c r="N89" s="27"/>
      <c r="O89" s="27"/>
      <c r="P89" s="28"/>
      <c r="Q89" s="28"/>
      <c r="R89" s="28"/>
      <c r="S89" s="28"/>
      <c r="T89" s="28"/>
      <c r="U89" s="28"/>
      <c r="V89" s="291"/>
      <c r="W89" s="291"/>
    </row>
    <row r="90" spans="1:23" ht="15.75" customHeight="1">
      <c r="A90" s="27"/>
      <c r="B90" s="27"/>
      <c r="C90" s="27"/>
      <c r="D90" s="27"/>
      <c r="E90" s="27"/>
      <c r="F90" s="27"/>
      <c r="G90" s="27"/>
      <c r="H90" s="27"/>
      <c r="I90" s="27"/>
      <c r="J90" s="27"/>
      <c r="K90" s="96"/>
      <c r="L90" s="27"/>
      <c r="M90" s="27"/>
      <c r="N90" s="27"/>
      <c r="O90" s="27"/>
      <c r="P90" s="28"/>
      <c r="Q90" s="28"/>
      <c r="R90" s="28"/>
      <c r="S90" s="28"/>
      <c r="T90" s="28"/>
      <c r="U90" s="28"/>
      <c r="V90" s="291"/>
      <c r="W90" s="291"/>
    </row>
    <row r="91" spans="1:23" ht="15.75" customHeight="1">
      <c r="A91" s="27"/>
      <c r="B91" s="27"/>
      <c r="C91" s="27"/>
      <c r="D91" s="27"/>
      <c r="E91" s="27"/>
      <c r="F91" s="27"/>
      <c r="G91" s="27"/>
      <c r="H91" s="27"/>
      <c r="I91" s="27"/>
      <c r="J91" s="27"/>
      <c r="K91" s="96"/>
      <c r="L91" s="27"/>
      <c r="M91" s="27"/>
      <c r="N91" s="27"/>
      <c r="O91" s="27"/>
      <c r="P91" s="28"/>
      <c r="Q91" s="28"/>
      <c r="R91" s="28"/>
      <c r="S91" s="28"/>
      <c r="T91" s="28"/>
      <c r="U91" s="28"/>
      <c r="V91" s="291"/>
      <c r="W91" s="291"/>
    </row>
    <row r="92" spans="1:23" ht="15.75" customHeight="1">
      <c r="A92" s="27"/>
      <c r="B92" s="27"/>
      <c r="C92" s="27"/>
      <c r="D92" s="27"/>
      <c r="E92" s="27"/>
      <c r="F92" s="27"/>
      <c r="G92" s="27"/>
      <c r="H92" s="27"/>
      <c r="I92" s="27"/>
      <c r="J92" s="27"/>
      <c r="K92" s="96"/>
      <c r="L92" s="27"/>
      <c r="M92" s="27"/>
      <c r="N92" s="27"/>
      <c r="O92" s="27"/>
      <c r="P92" s="28"/>
      <c r="Q92" s="28"/>
      <c r="R92" s="28"/>
      <c r="S92" s="28"/>
      <c r="T92" s="28"/>
      <c r="U92" s="28"/>
      <c r="V92" s="291"/>
      <c r="W92" s="291"/>
    </row>
    <row r="93" spans="1:23" ht="15.75" customHeight="1">
      <c r="A93" s="27"/>
      <c r="B93" s="27"/>
      <c r="C93" s="27"/>
      <c r="D93" s="27"/>
      <c r="E93" s="27"/>
      <c r="F93" s="27"/>
      <c r="G93" s="27"/>
      <c r="H93" s="27"/>
      <c r="I93" s="27"/>
      <c r="J93" s="27"/>
      <c r="K93" s="96"/>
      <c r="L93" s="27"/>
      <c r="M93" s="27"/>
      <c r="N93" s="27"/>
      <c r="O93" s="27"/>
      <c r="P93" s="28"/>
      <c r="Q93" s="28"/>
      <c r="R93" s="28"/>
      <c r="S93" s="28"/>
      <c r="T93" s="28"/>
      <c r="U93" s="28"/>
      <c r="V93" s="291"/>
      <c r="W93" s="291"/>
    </row>
    <row r="94" spans="1:23" ht="15.75" customHeight="1">
      <c r="A94" s="27"/>
      <c r="B94" s="27"/>
      <c r="C94" s="27"/>
      <c r="D94" s="27"/>
      <c r="E94" s="27"/>
      <c r="F94" s="27"/>
      <c r="G94" s="27"/>
      <c r="H94" s="27"/>
      <c r="I94" s="27"/>
      <c r="J94" s="27"/>
      <c r="K94" s="96"/>
      <c r="L94" s="27"/>
      <c r="M94" s="27"/>
      <c r="N94" s="27"/>
      <c r="O94" s="27"/>
      <c r="P94" s="28"/>
      <c r="Q94" s="28"/>
      <c r="R94" s="28"/>
      <c r="S94" s="28"/>
      <c r="T94" s="28"/>
      <c r="U94" s="28"/>
      <c r="V94" s="291"/>
      <c r="W94" s="291"/>
    </row>
    <row r="95" spans="1:23" ht="15.75" customHeight="1">
      <c r="A95" s="27"/>
      <c r="B95" s="27"/>
      <c r="C95" s="27"/>
      <c r="D95" s="27"/>
      <c r="E95" s="27"/>
      <c r="F95" s="27"/>
      <c r="G95" s="27"/>
      <c r="H95" s="27"/>
      <c r="I95" s="27"/>
      <c r="J95" s="27"/>
      <c r="K95" s="96"/>
      <c r="L95" s="27"/>
      <c r="M95" s="27"/>
      <c r="N95" s="27"/>
      <c r="O95" s="27"/>
      <c r="P95" s="28"/>
      <c r="Q95" s="28"/>
      <c r="R95" s="28"/>
      <c r="S95" s="28"/>
      <c r="T95" s="28"/>
      <c r="U95" s="28"/>
      <c r="V95" s="291"/>
      <c r="W95" s="291"/>
    </row>
    <row r="96" spans="1:23" ht="15.75" customHeight="1">
      <c r="A96" s="27"/>
      <c r="B96" s="27"/>
      <c r="C96" s="27"/>
      <c r="D96" s="27"/>
      <c r="E96" s="27"/>
      <c r="F96" s="27"/>
      <c r="G96" s="27"/>
      <c r="H96" s="27"/>
      <c r="I96" s="27"/>
      <c r="J96" s="27"/>
      <c r="K96" s="96"/>
      <c r="L96" s="27"/>
      <c r="M96" s="27"/>
      <c r="N96" s="27"/>
      <c r="O96" s="27"/>
      <c r="P96" s="28"/>
      <c r="Q96" s="28"/>
      <c r="R96" s="28"/>
      <c r="S96" s="28"/>
      <c r="T96" s="28"/>
      <c r="U96" s="28"/>
      <c r="V96" s="291"/>
      <c r="W96" s="291"/>
    </row>
    <row r="97" spans="1:23" ht="15.75" customHeight="1">
      <c r="A97" s="27"/>
      <c r="B97" s="27"/>
      <c r="C97" s="27"/>
      <c r="D97" s="27"/>
      <c r="E97" s="27"/>
      <c r="F97" s="27"/>
      <c r="G97" s="27"/>
      <c r="H97" s="27"/>
      <c r="I97" s="27"/>
      <c r="J97" s="27"/>
      <c r="K97" s="96"/>
      <c r="L97" s="27"/>
      <c r="M97" s="27"/>
      <c r="N97" s="27"/>
      <c r="O97" s="27"/>
      <c r="P97" s="28"/>
      <c r="Q97" s="28"/>
      <c r="R97" s="28"/>
      <c r="S97" s="28"/>
      <c r="T97" s="28"/>
      <c r="U97" s="28"/>
      <c r="V97" s="291"/>
      <c r="W97" s="291"/>
    </row>
    <row r="98" spans="1:23" ht="15.75" customHeight="1">
      <c r="A98" s="27"/>
      <c r="B98" s="27"/>
      <c r="C98" s="27"/>
      <c r="D98" s="27"/>
      <c r="E98" s="27"/>
      <c r="F98" s="27"/>
      <c r="G98" s="27"/>
      <c r="H98" s="27"/>
      <c r="I98" s="27"/>
      <c r="J98" s="27"/>
      <c r="K98" s="96"/>
      <c r="L98" s="27"/>
      <c r="M98" s="27"/>
      <c r="N98" s="27"/>
      <c r="O98" s="27"/>
      <c r="P98" s="28"/>
      <c r="Q98" s="28"/>
      <c r="R98" s="28"/>
      <c r="S98" s="28"/>
      <c r="T98" s="28"/>
      <c r="U98" s="28"/>
      <c r="V98" s="291"/>
      <c r="W98" s="291"/>
    </row>
    <row r="99" spans="1:23" ht="15.75" customHeight="1">
      <c r="A99" s="27"/>
      <c r="B99" s="27"/>
      <c r="C99" s="27"/>
      <c r="D99" s="27"/>
      <c r="E99" s="27"/>
      <c r="F99" s="27"/>
      <c r="G99" s="27"/>
      <c r="H99" s="27"/>
      <c r="I99" s="27"/>
      <c r="J99" s="27"/>
      <c r="K99" s="96"/>
      <c r="L99" s="27"/>
      <c r="M99" s="27"/>
      <c r="N99" s="27"/>
      <c r="O99" s="27"/>
      <c r="P99" s="28"/>
      <c r="Q99" s="28"/>
      <c r="R99" s="28"/>
      <c r="S99" s="28"/>
      <c r="T99" s="28"/>
      <c r="U99" s="28"/>
      <c r="V99" s="291"/>
      <c r="W99" s="291"/>
    </row>
    <row r="100" spans="1:23" ht="15.75" customHeight="1">
      <c r="A100" s="27"/>
      <c r="B100" s="27"/>
      <c r="C100" s="27"/>
      <c r="D100" s="27"/>
      <c r="E100" s="27"/>
      <c r="F100" s="27"/>
      <c r="G100" s="27"/>
      <c r="H100" s="27"/>
      <c r="I100" s="27"/>
      <c r="J100" s="27"/>
      <c r="K100" s="96"/>
      <c r="L100" s="27"/>
      <c r="M100" s="27"/>
      <c r="N100" s="27"/>
      <c r="O100" s="27"/>
      <c r="P100" s="28"/>
      <c r="Q100" s="28"/>
      <c r="R100" s="28"/>
      <c r="S100" s="28"/>
      <c r="T100" s="28"/>
      <c r="U100" s="28"/>
      <c r="V100" s="291"/>
      <c r="W100" s="291"/>
    </row>
    <row r="101" spans="1:23" ht="15.75" customHeight="1">
      <c r="A101" s="27"/>
      <c r="B101" s="27"/>
      <c r="C101" s="27"/>
      <c r="D101" s="27"/>
      <c r="E101" s="27"/>
      <c r="F101" s="27"/>
      <c r="G101" s="27"/>
      <c r="H101" s="27"/>
      <c r="I101" s="27"/>
      <c r="J101" s="27"/>
      <c r="K101" s="96"/>
      <c r="L101" s="27"/>
      <c r="M101" s="27"/>
      <c r="N101" s="27"/>
      <c r="O101" s="27"/>
      <c r="P101" s="28"/>
      <c r="Q101" s="28"/>
      <c r="R101" s="28"/>
      <c r="S101" s="28"/>
      <c r="T101" s="28"/>
      <c r="U101" s="28"/>
      <c r="V101" s="291"/>
      <c r="W101" s="291"/>
    </row>
    <row r="102" spans="1:23" ht="15.75" customHeight="1">
      <c r="A102" s="27"/>
      <c r="B102" s="27"/>
      <c r="C102" s="27"/>
      <c r="D102" s="27"/>
      <c r="E102" s="27"/>
      <c r="F102" s="27"/>
      <c r="G102" s="27"/>
      <c r="H102" s="27"/>
      <c r="I102" s="27"/>
      <c r="J102" s="27"/>
      <c r="K102" s="96"/>
      <c r="L102" s="27"/>
      <c r="M102" s="27"/>
      <c r="N102" s="27"/>
      <c r="O102" s="27"/>
      <c r="P102" s="28"/>
      <c r="Q102" s="28"/>
      <c r="R102" s="28"/>
      <c r="S102" s="28"/>
      <c r="T102" s="28"/>
      <c r="U102" s="28"/>
      <c r="V102" s="291"/>
      <c r="W102" s="291"/>
    </row>
    <row r="103" spans="1:23" ht="15.75" customHeight="1">
      <c r="A103" s="27"/>
      <c r="B103" s="27"/>
      <c r="C103" s="27"/>
      <c r="D103" s="27"/>
      <c r="E103" s="27"/>
      <c r="F103" s="27"/>
      <c r="G103" s="27"/>
      <c r="H103" s="27"/>
      <c r="I103" s="27"/>
      <c r="J103" s="27"/>
      <c r="K103" s="96"/>
      <c r="L103" s="27"/>
      <c r="M103" s="27"/>
      <c r="N103" s="27"/>
      <c r="O103" s="27"/>
      <c r="P103" s="28"/>
      <c r="Q103" s="28"/>
      <c r="R103" s="28"/>
      <c r="S103" s="28"/>
      <c r="T103" s="28"/>
      <c r="U103" s="28"/>
      <c r="V103" s="291"/>
      <c r="W103" s="291"/>
    </row>
    <row r="104" spans="1:23" ht="15.75" customHeight="1">
      <c r="A104" s="27"/>
      <c r="B104" s="27"/>
      <c r="C104" s="27"/>
      <c r="D104" s="27"/>
      <c r="E104" s="27"/>
      <c r="F104" s="27"/>
      <c r="G104" s="27"/>
      <c r="H104" s="27"/>
      <c r="I104" s="27"/>
      <c r="J104" s="27"/>
      <c r="K104" s="96"/>
      <c r="L104" s="27"/>
      <c r="M104" s="27"/>
      <c r="N104" s="27"/>
      <c r="O104" s="27"/>
      <c r="P104" s="28"/>
      <c r="Q104" s="28"/>
      <c r="R104" s="28"/>
      <c r="S104" s="28"/>
      <c r="T104" s="28"/>
      <c r="U104" s="28"/>
      <c r="V104" s="291"/>
      <c r="W104" s="291"/>
    </row>
    <row r="105" spans="1:23" ht="15.75" customHeight="1">
      <c r="A105" s="27"/>
      <c r="B105" s="27"/>
      <c r="C105" s="27"/>
      <c r="D105" s="27"/>
      <c r="E105" s="27"/>
      <c r="F105" s="27"/>
      <c r="G105" s="27"/>
      <c r="H105" s="27"/>
      <c r="I105" s="27"/>
      <c r="J105" s="27"/>
      <c r="K105" s="96"/>
      <c r="L105" s="27"/>
      <c r="M105" s="27"/>
      <c r="N105" s="27"/>
      <c r="O105" s="27"/>
      <c r="P105" s="28"/>
      <c r="Q105" s="28"/>
      <c r="R105" s="28"/>
      <c r="S105" s="28"/>
      <c r="T105" s="28"/>
      <c r="U105" s="28"/>
      <c r="V105" s="291"/>
      <c r="W105" s="291"/>
    </row>
    <row r="106" spans="1:23" ht="15.75" customHeight="1">
      <c r="A106" s="27"/>
      <c r="B106" s="27"/>
      <c r="C106" s="27"/>
      <c r="D106" s="27"/>
      <c r="E106" s="27"/>
      <c r="F106" s="27"/>
      <c r="G106" s="27"/>
      <c r="H106" s="27"/>
      <c r="I106" s="27"/>
      <c r="J106" s="27"/>
      <c r="K106" s="96"/>
      <c r="L106" s="27"/>
      <c r="M106" s="27"/>
      <c r="N106" s="27"/>
      <c r="O106" s="27"/>
      <c r="P106" s="28"/>
      <c r="Q106" s="28"/>
      <c r="R106" s="28"/>
      <c r="S106" s="28"/>
      <c r="T106" s="28"/>
      <c r="U106" s="28"/>
      <c r="V106" s="291"/>
      <c r="W106" s="291"/>
    </row>
    <row r="107" spans="1:23" ht="15.75" customHeight="1">
      <c r="A107" s="27"/>
      <c r="B107" s="27"/>
      <c r="C107" s="27"/>
      <c r="D107" s="27"/>
      <c r="E107" s="27"/>
      <c r="F107" s="27"/>
      <c r="G107" s="27"/>
      <c r="H107" s="27"/>
      <c r="I107" s="27"/>
      <c r="J107" s="27"/>
      <c r="K107" s="96"/>
      <c r="L107" s="27"/>
      <c r="M107" s="27"/>
      <c r="N107" s="27"/>
      <c r="O107" s="27"/>
      <c r="P107" s="28"/>
      <c r="Q107" s="28"/>
      <c r="R107" s="28"/>
      <c r="S107" s="28"/>
      <c r="T107" s="28"/>
      <c r="U107" s="28"/>
      <c r="V107" s="291"/>
      <c r="W107" s="291"/>
    </row>
    <row r="108" spans="1:23" ht="15.75" customHeight="1">
      <c r="A108" s="27"/>
      <c r="B108" s="27"/>
      <c r="C108" s="27"/>
      <c r="D108" s="27"/>
      <c r="E108" s="27"/>
      <c r="F108" s="27"/>
      <c r="G108" s="27"/>
      <c r="H108" s="27"/>
      <c r="I108" s="27"/>
      <c r="J108" s="27"/>
      <c r="K108" s="96"/>
      <c r="L108" s="27"/>
      <c r="M108" s="27"/>
      <c r="N108" s="27"/>
      <c r="O108" s="27"/>
      <c r="P108" s="28"/>
      <c r="Q108" s="28"/>
      <c r="R108" s="28"/>
      <c r="S108" s="28"/>
      <c r="T108" s="28"/>
      <c r="U108" s="28"/>
      <c r="V108" s="291"/>
      <c r="W108" s="291"/>
    </row>
    <row r="109" spans="1:23" ht="15.75" customHeight="1">
      <c r="A109" s="27"/>
      <c r="B109" s="27"/>
      <c r="C109" s="27"/>
      <c r="D109" s="27"/>
      <c r="E109" s="27"/>
      <c r="F109" s="27"/>
      <c r="G109" s="27"/>
      <c r="H109" s="27"/>
      <c r="I109" s="27"/>
      <c r="J109" s="27"/>
      <c r="K109" s="96"/>
      <c r="L109" s="27"/>
      <c r="M109" s="27"/>
      <c r="N109" s="27"/>
      <c r="O109" s="27"/>
      <c r="P109" s="28"/>
      <c r="Q109" s="28"/>
      <c r="R109" s="28"/>
      <c r="S109" s="28"/>
      <c r="T109" s="28"/>
      <c r="U109" s="28"/>
      <c r="V109" s="291"/>
      <c r="W109" s="291"/>
    </row>
    <row r="110" spans="1:23" ht="15.75" customHeight="1">
      <c r="A110" s="27"/>
      <c r="B110" s="27"/>
      <c r="C110" s="27"/>
      <c r="D110" s="27"/>
      <c r="E110" s="27"/>
      <c r="F110" s="27"/>
      <c r="G110" s="27"/>
      <c r="H110" s="27"/>
      <c r="I110" s="27"/>
      <c r="J110" s="27"/>
      <c r="K110" s="96"/>
      <c r="L110" s="27"/>
      <c r="M110" s="27"/>
      <c r="N110" s="27"/>
      <c r="O110" s="27"/>
      <c r="P110" s="28"/>
      <c r="Q110" s="28"/>
      <c r="R110" s="28"/>
      <c r="S110" s="28"/>
      <c r="T110" s="28"/>
      <c r="U110" s="28"/>
      <c r="V110" s="291"/>
      <c r="W110" s="291"/>
    </row>
    <row r="111" spans="1:23" ht="15.75" customHeight="1">
      <c r="A111" s="27"/>
      <c r="B111" s="27"/>
      <c r="C111" s="27"/>
      <c r="D111" s="27"/>
      <c r="E111" s="27"/>
      <c r="F111" s="27"/>
      <c r="G111" s="27"/>
      <c r="H111" s="27"/>
      <c r="I111" s="27"/>
      <c r="J111" s="27"/>
      <c r="K111" s="96"/>
      <c r="L111" s="27"/>
      <c r="M111" s="27"/>
      <c r="N111" s="27"/>
      <c r="O111" s="27"/>
      <c r="P111" s="28"/>
      <c r="Q111" s="28"/>
      <c r="R111" s="28"/>
      <c r="S111" s="28"/>
      <c r="T111" s="28"/>
      <c r="U111" s="28"/>
      <c r="V111" s="291"/>
      <c r="W111" s="291"/>
    </row>
    <row r="112" spans="1:23" ht="15.75" customHeight="1">
      <c r="A112" s="27"/>
      <c r="B112" s="27"/>
      <c r="C112" s="27"/>
      <c r="D112" s="27"/>
      <c r="E112" s="27"/>
      <c r="F112" s="27"/>
      <c r="G112" s="27"/>
      <c r="H112" s="27"/>
      <c r="I112" s="27"/>
      <c r="J112" s="27"/>
      <c r="K112" s="96"/>
      <c r="L112" s="27"/>
      <c r="M112" s="27"/>
      <c r="N112" s="27"/>
      <c r="O112" s="27"/>
      <c r="P112" s="28"/>
      <c r="Q112" s="28"/>
      <c r="R112" s="28"/>
      <c r="S112" s="28"/>
      <c r="T112" s="28"/>
      <c r="U112" s="28"/>
      <c r="V112" s="291"/>
      <c r="W112" s="291"/>
    </row>
    <row r="113" spans="1:23" ht="15.75" customHeight="1">
      <c r="A113" s="27"/>
      <c r="B113" s="27"/>
      <c r="C113" s="27"/>
      <c r="D113" s="27"/>
      <c r="E113" s="27"/>
      <c r="F113" s="27"/>
      <c r="G113" s="27"/>
      <c r="H113" s="27"/>
      <c r="I113" s="27"/>
      <c r="J113" s="27"/>
      <c r="K113" s="96"/>
      <c r="L113" s="27"/>
      <c r="M113" s="27"/>
      <c r="N113" s="27"/>
      <c r="O113" s="27"/>
      <c r="P113" s="28"/>
      <c r="Q113" s="28"/>
      <c r="R113" s="28"/>
      <c r="S113" s="28"/>
      <c r="T113" s="28"/>
      <c r="U113" s="28"/>
      <c r="V113" s="291"/>
      <c r="W113" s="291"/>
    </row>
    <row r="114" spans="1:23" ht="15.75" customHeight="1">
      <c r="A114" s="27"/>
      <c r="B114" s="27"/>
      <c r="C114" s="27"/>
      <c r="D114" s="27"/>
      <c r="E114" s="27"/>
      <c r="F114" s="27"/>
      <c r="G114" s="27"/>
      <c r="H114" s="27"/>
      <c r="I114" s="27"/>
      <c r="J114" s="27"/>
      <c r="K114" s="96"/>
      <c r="L114" s="27"/>
      <c r="M114" s="27"/>
      <c r="N114" s="27"/>
      <c r="O114" s="27"/>
      <c r="P114" s="28"/>
      <c r="Q114" s="28"/>
      <c r="R114" s="28"/>
      <c r="S114" s="28"/>
      <c r="T114" s="28"/>
      <c r="U114" s="28"/>
      <c r="V114" s="291"/>
      <c r="W114" s="291"/>
    </row>
    <row r="115" spans="1:23" ht="15.75" customHeight="1">
      <c r="A115" s="27"/>
      <c r="B115" s="27"/>
      <c r="C115" s="27"/>
      <c r="D115" s="27"/>
      <c r="E115" s="27"/>
      <c r="F115" s="27"/>
      <c r="G115" s="27"/>
      <c r="H115" s="27"/>
      <c r="I115" s="27"/>
      <c r="J115" s="27"/>
      <c r="K115" s="96"/>
      <c r="L115" s="27"/>
      <c r="M115" s="27"/>
      <c r="N115" s="27"/>
      <c r="O115" s="27"/>
      <c r="P115" s="28"/>
      <c r="Q115" s="28"/>
      <c r="R115" s="28"/>
      <c r="S115" s="28"/>
      <c r="T115" s="28"/>
      <c r="U115" s="28"/>
      <c r="V115" s="291"/>
      <c r="W115" s="291"/>
    </row>
    <row r="116" spans="1:23" ht="15.75" customHeight="1">
      <c r="A116" s="27"/>
      <c r="B116" s="27"/>
      <c r="C116" s="27"/>
      <c r="D116" s="27"/>
      <c r="E116" s="27"/>
      <c r="F116" s="27"/>
      <c r="G116" s="27"/>
      <c r="H116" s="27"/>
      <c r="I116" s="27"/>
      <c r="J116" s="27"/>
      <c r="K116" s="96"/>
      <c r="L116" s="27"/>
      <c r="M116" s="27"/>
      <c r="N116" s="27"/>
      <c r="O116" s="27"/>
      <c r="P116" s="28"/>
      <c r="Q116" s="28"/>
      <c r="R116" s="28"/>
      <c r="S116" s="28"/>
      <c r="T116" s="28"/>
      <c r="U116" s="28"/>
      <c r="V116" s="291"/>
      <c r="W116" s="291"/>
    </row>
    <row r="117" spans="1:23" ht="15.75" customHeight="1">
      <c r="A117" s="27"/>
      <c r="B117" s="27"/>
      <c r="C117" s="27"/>
      <c r="D117" s="27"/>
      <c r="E117" s="27"/>
      <c r="F117" s="27"/>
      <c r="G117" s="27"/>
      <c r="H117" s="27"/>
      <c r="I117" s="27"/>
      <c r="J117" s="27"/>
      <c r="K117" s="96"/>
      <c r="L117" s="27"/>
      <c r="M117" s="27"/>
      <c r="N117" s="27"/>
      <c r="O117" s="27"/>
      <c r="P117" s="28"/>
      <c r="Q117" s="28"/>
      <c r="R117" s="28"/>
      <c r="S117" s="28"/>
      <c r="T117" s="28"/>
      <c r="U117" s="28"/>
      <c r="V117" s="291"/>
      <c r="W117" s="291"/>
    </row>
    <row r="118" spans="1:23" ht="15.75" customHeight="1">
      <c r="A118" s="27"/>
      <c r="B118" s="27"/>
      <c r="C118" s="27"/>
      <c r="D118" s="27"/>
      <c r="E118" s="27"/>
      <c r="F118" s="27"/>
      <c r="G118" s="27"/>
      <c r="H118" s="27"/>
      <c r="I118" s="27"/>
      <c r="J118" s="27"/>
      <c r="K118" s="96"/>
      <c r="L118" s="27"/>
      <c r="M118" s="27"/>
      <c r="N118" s="27"/>
      <c r="O118" s="27"/>
      <c r="P118" s="28"/>
      <c r="Q118" s="28"/>
      <c r="R118" s="28"/>
      <c r="S118" s="28"/>
      <c r="T118" s="28"/>
      <c r="U118" s="28"/>
      <c r="V118" s="291"/>
      <c r="W118" s="291"/>
    </row>
    <row r="119" spans="1:23" ht="15.75" customHeight="1">
      <c r="A119" s="27"/>
      <c r="B119" s="27"/>
      <c r="C119" s="27"/>
      <c r="D119" s="27"/>
      <c r="E119" s="27"/>
      <c r="F119" s="27"/>
      <c r="G119" s="27"/>
      <c r="H119" s="27"/>
      <c r="I119" s="27"/>
      <c r="J119" s="27"/>
      <c r="K119" s="96"/>
      <c r="L119" s="27"/>
      <c r="M119" s="27"/>
      <c r="N119" s="27"/>
      <c r="O119" s="27"/>
      <c r="P119" s="28"/>
      <c r="Q119" s="28"/>
      <c r="R119" s="28"/>
      <c r="S119" s="28"/>
      <c r="T119" s="28"/>
      <c r="U119" s="28"/>
      <c r="V119" s="291"/>
      <c r="W119" s="291"/>
    </row>
    <row r="120" spans="1:23" ht="15.75" customHeight="1">
      <c r="A120" s="27"/>
      <c r="B120" s="27"/>
      <c r="C120" s="27"/>
      <c r="D120" s="27"/>
      <c r="E120" s="27"/>
      <c r="F120" s="27"/>
      <c r="G120" s="27"/>
      <c r="H120" s="27"/>
      <c r="I120" s="27"/>
      <c r="J120" s="27"/>
      <c r="K120" s="96"/>
      <c r="L120" s="27"/>
      <c r="M120" s="27"/>
      <c r="N120" s="27"/>
      <c r="O120" s="27"/>
      <c r="P120" s="28"/>
      <c r="Q120" s="28"/>
      <c r="R120" s="28"/>
      <c r="S120" s="28"/>
      <c r="T120" s="28"/>
      <c r="U120" s="28"/>
      <c r="V120" s="291"/>
      <c r="W120" s="291"/>
    </row>
    <row r="121" spans="1:23" ht="15.75" customHeight="1">
      <c r="A121" s="27"/>
      <c r="B121" s="27"/>
      <c r="C121" s="27"/>
      <c r="D121" s="27"/>
      <c r="E121" s="27"/>
      <c r="F121" s="27"/>
      <c r="G121" s="27"/>
      <c r="H121" s="27"/>
      <c r="I121" s="27"/>
      <c r="J121" s="27"/>
      <c r="K121" s="96"/>
      <c r="L121" s="27"/>
      <c r="M121" s="27"/>
      <c r="N121" s="27"/>
      <c r="O121" s="27"/>
      <c r="P121" s="28"/>
      <c r="Q121" s="28"/>
      <c r="R121" s="28"/>
      <c r="S121" s="28"/>
      <c r="T121" s="28"/>
      <c r="U121" s="28"/>
      <c r="V121" s="291"/>
      <c r="W121" s="291"/>
    </row>
    <row r="122" spans="1:23" ht="15.75" customHeight="1">
      <c r="A122" s="27"/>
      <c r="B122" s="27"/>
      <c r="C122" s="27"/>
      <c r="D122" s="27"/>
      <c r="E122" s="27"/>
      <c r="F122" s="27"/>
      <c r="G122" s="27"/>
      <c r="H122" s="27"/>
      <c r="I122" s="27"/>
      <c r="J122" s="27"/>
      <c r="K122" s="96"/>
      <c r="L122" s="27"/>
      <c r="M122" s="27"/>
      <c r="N122" s="27"/>
      <c r="O122" s="27"/>
      <c r="P122" s="28"/>
      <c r="Q122" s="28"/>
      <c r="R122" s="28"/>
      <c r="S122" s="28"/>
      <c r="T122" s="28"/>
      <c r="U122" s="28"/>
      <c r="V122" s="291"/>
      <c r="W122" s="291"/>
    </row>
    <row r="123" spans="1:23" ht="15.75" customHeight="1">
      <c r="A123" s="27"/>
      <c r="B123" s="27"/>
      <c r="C123" s="27"/>
      <c r="D123" s="27"/>
      <c r="E123" s="27"/>
      <c r="F123" s="27"/>
      <c r="G123" s="27"/>
      <c r="H123" s="27"/>
      <c r="I123" s="27"/>
      <c r="J123" s="27"/>
      <c r="K123" s="96"/>
      <c r="L123" s="27"/>
      <c r="M123" s="27"/>
      <c r="N123" s="27"/>
      <c r="O123" s="27"/>
      <c r="P123" s="28"/>
      <c r="Q123" s="28"/>
      <c r="R123" s="28"/>
      <c r="S123" s="28"/>
      <c r="T123" s="28"/>
      <c r="U123" s="28"/>
      <c r="V123" s="291"/>
      <c r="W123" s="291"/>
    </row>
    <row r="124" spans="1:23" ht="15.75" customHeight="1">
      <c r="A124" s="27"/>
      <c r="B124" s="27"/>
      <c r="C124" s="27"/>
      <c r="D124" s="27"/>
      <c r="E124" s="27"/>
      <c r="F124" s="27"/>
      <c r="G124" s="27"/>
      <c r="H124" s="27"/>
      <c r="I124" s="27"/>
      <c r="J124" s="27"/>
      <c r="K124" s="96"/>
      <c r="L124" s="27"/>
      <c r="M124" s="27"/>
      <c r="N124" s="27"/>
      <c r="O124" s="27"/>
      <c r="P124" s="28"/>
      <c r="Q124" s="28"/>
      <c r="R124" s="28"/>
      <c r="S124" s="28"/>
      <c r="T124" s="28"/>
      <c r="U124" s="28"/>
      <c r="V124" s="291"/>
      <c r="W124" s="291"/>
    </row>
    <row r="125" spans="1:23" ht="15.75" customHeight="1">
      <c r="A125" s="27"/>
      <c r="B125" s="27"/>
      <c r="C125" s="27"/>
      <c r="D125" s="27"/>
      <c r="E125" s="27"/>
      <c r="F125" s="27"/>
      <c r="G125" s="27"/>
      <c r="H125" s="27"/>
      <c r="I125" s="27"/>
      <c r="J125" s="27"/>
      <c r="K125" s="96"/>
      <c r="L125" s="27"/>
      <c r="M125" s="27"/>
      <c r="N125" s="27"/>
      <c r="O125" s="27"/>
      <c r="P125" s="28"/>
      <c r="Q125" s="28"/>
      <c r="R125" s="28"/>
      <c r="S125" s="28"/>
      <c r="T125" s="28"/>
      <c r="U125" s="28"/>
      <c r="V125" s="291"/>
      <c r="W125" s="291"/>
    </row>
    <row r="126" spans="1:23" ht="15.75" customHeight="1">
      <c r="A126" s="27"/>
      <c r="B126" s="27"/>
      <c r="C126" s="27"/>
      <c r="D126" s="27"/>
      <c r="E126" s="27"/>
      <c r="F126" s="27"/>
      <c r="G126" s="27"/>
      <c r="H126" s="27"/>
      <c r="I126" s="27"/>
      <c r="J126" s="27"/>
      <c r="K126" s="96"/>
      <c r="L126" s="27"/>
      <c r="M126" s="27"/>
      <c r="N126" s="27"/>
      <c r="O126" s="27"/>
      <c r="P126" s="28"/>
      <c r="Q126" s="28"/>
      <c r="R126" s="28"/>
      <c r="S126" s="28"/>
      <c r="T126" s="28"/>
      <c r="U126" s="28"/>
      <c r="V126" s="291"/>
      <c r="W126" s="291"/>
    </row>
    <row r="127" spans="1:23" ht="15.75" customHeight="1">
      <c r="A127" s="27"/>
      <c r="B127" s="27"/>
      <c r="C127" s="27"/>
      <c r="D127" s="27"/>
      <c r="E127" s="27"/>
      <c r="F127" s="27"/>
      <c r="G127" s="27"/>
      <c r="H127" s="27"/>
      <c r="I127" s="27"/>
      <c r="J127" s="27"/>
      <c r="K127" s="96"/>
      <c r="L127" s="27"/>
      <c r="M127" s="27"/>
      <c r="N127" s="27"/>
      <c r="O127" s="27"/>
      <c r="P127" s="28"/>
      <c r="Q127" s="28"/>
      <c r="R127" s="28"/>
      <c r="S127" s="28"/>
      <c r="T127" s="28"/>
      <c r="U127" s="28"/>
      <c r="V127" s="291"/>
      <c r="W127" s="291"/>
    </row>
    <row r="128" spans="1:23" ht="15.75" customHeight="1">
      <c r="A128" s="27"/>
      <c r="B128" s="27"/>
      <c r="C128" s="27"/>
      <c r="D128" s="27"/>
      <c r="E128" s="27"/>
      <c r="F128" s="27"/>
      <c r="G128" s="27"/>
      <c r="H128" s="27"/>
      <c r="I128" s="27"/>
      <c r="J128" s="27"/>
      <c r="K128" s="96"/>
      <c r="L128" s="27"/>
      <c r="M128" s="27"/>
      <c r="N128" s="27"/>
      <c r="O128" s="27"/>
      <c r="P128" s="28"/>
      <c r="Q128" s="28"/>
      <c r="R128" s="28"/>
      <c r="S128" s="28"/>
      <c r="T128" s="28"/>
      <c r="U128" s="28"/>
      <c r="V128" s="291"/>
      <c r="W128" s="291"/>
    </row>
    <row r="129" spans="1:23" ht="15.75" customHeight="1">
      <c r="A129" s="27"/>
      <c r="B129" s="27"/>
      <c r="C129" s="27"/>
      <c r="D129" s="27"/>
      <c r="E129" s="27"/>
      <c r="F129" s="27"/>
      <c r="G129" s="27"/>
      <c r="H129" s="27"/>
      <c r="I129" s="27"/>
      <c r="J129" s="27"/>
      <c r="K129" s="96"/>
      <c r="L129" s="27"/>
      <c r="M129" s="27"/>
      <c r="N129" s="27"/>
      <c r="O129" s="27"/>
      <c r="P129" s="28"/>
      <c r="Q129" s="28"/>
      <c r="R129" s="28"/>
      <c r="S129" s="28"/>
      <c r="T129" s="28"/>
      <c r="U129" s="28"/>
      <c r="V129" s="291"/>
      <c r="W129" s="291"/>
    </row>
    <row r="130" spans="1:23" ht="15.75" customHeight="1">
      <c r="A130" s="27"/>
      <c r="B130" s="27"/>
      <c r="C130" s="27"/>
      <c r="D130" s="27"/>
      <c r="E130" s="27"/>
      <c r="F130" s="27"/>
      <c r="G130" s="27"/>
      <c r="H130" s="27"/>
      <c r="I130" s="27"/>
      <c r="J130" s="27"/>
      <c r="K130" s="96"/>
      <c r="L130" s="27"/>
      <c r="M130" s="27"/>
      <c r="N130" s="27"/>
      <c r="O130" s="27"/>
      <c r="P130" s="28"/>
      <c r="Q130" s="28"/>
      <c r="R130" s="28"/>
      <c r="S130" s="28"/>
      <c r="T130" s="28"/>
      <c r="U130" s="28"/>
      <c r="V130" s="291"/>
      <c r="W130" s="291"/>
    </row>
    <row r="131" spans="1:23" ht="15.75" customHeight="1">
      <c r="A131" s="27"/>
      <c r="B131" s="27"/>
      <c r="C131" s="27"/>
      <c r="D131" s="27"/>
      <c r="E131" s="27"/>
      <c r="F131" s="27"/>
      <c r="G131" s="27"/>
      <c r="H131" s="27"/>
      <c r="I131" s="27"/>
      <c r="J131" s="27"/>
      <c r="K131" s="96"/>
      <c r="L131" s="27"/>
      <c r="M131" s="27"/>
      <c r="N131" s="27"/>
      <c r="O131" s="27"/>
      <c r="P131" s="28"/>
      <c r="Q131" s="28"/>
      <c r="R131" s="28"/>
      <c r="S131" s="28"/>
      <c r="T131" s="28"/>
      <c r="U131" s="28"/>
      <c r="V131" s="291"/>
      <c r="W131" s="291"/>
    </row>
    <row r="132" spans="1:23" ht="15.75" customHeight="1">
      <c r="A132" s="27"/>
      <c r="B132" s="27"/>
      <c r="C132" s="27"/>
      <c r="D132" s="27"/>
      <c r="E132" s="27"/>
      <c r="F132" s="27"/>
      <c r="G132" s="27"/>
      <c r="H132" s="27"/>
      <c r="I132" s="27"/>
      <c r="J132" s="27"/>
      <c r="K132" s="96"/>
      <c r="L132" s="27"/>
      <c r="M132" s="27"/>
      <c r="N132" s="27"/>
      <c r="O132" s="27"/>
      <c r="P132" s="28"/>
      <c r="Q132" s="28"/>
      <c r="R132" s="28"/>
      <c r="S132" s="28"/>
      <c r="T132" s="28"/>
      <c r="U132" s="28"/>
      <c r="V132" s="291"/>
      <c r="W132" s="291"/>
    </row>
    <row r="133" spans="1:23" ht="15.75" customHeight="1">
      <c r="A133" s="27"/>
      <c r="B133" s="27"/>
      <c r="C133" s="27"/>
      <c r="D133" s="27"/>
      <c r="E133" s="27"/>
      <c r="F133" s="27"/>
      <c r="G133" s="27"/>
      <c r="H133" s="27"/>
      <c r="I133" s="27"/>
      <c r="J133" s="27"/>
      <c r="K133" s="96"/>
      <c r="L133" s="27"/>
      <c r="M133" s="27"/>
      <c r="N133" s="27"/>
      <c r="O133" s="27"/>
      <c r="P133" s="28"/>
      <c r="Q133" s="28"/>
      <c r="R133" s="28"/>
      <c r="S133" s="28"/>
      <c r="T133" s="28"/>
      <c r="U133" s="28"/>
      <c r="V133" s="291"/>
      <c r="W133" s="291"/>
    </row>
    <row r="134" spans="1:23" ht="15.75" customHeight="1">
      <c r="A134" s="27"/>
      <c r="B134" s="27"/>
      <c r="C134" s="27"/>
      <c r="D134" s="27"/>
      <c r="E134" s="27"/>
      <c r="F134" s="27"/>
      <c r="G134" s="27"/>
      <c r="H134" s="27"/>
      <c r="I134" s="27"/>
      <c r="J134" s="27"/>
      <c r="K134" s="96"/>
      <c r="L134" s="27"/>
      <c r="M134" s="27"/>
      <c r="N134" s="27"/>
      <c r="O134" s="27"/>
      <c r="P134" s="28"/>
      <c r="Q134" s="28"/>
      <c r="R134" s="28"/>
      <c r="S134" s="28"/>
      <c r="T134" s="28"/>
      <c r="U134" s="28"/>
      <c r="V134" s="291"/>
      <c r="W134" s="291"/>
    </row>
    <row r="135" spans="1:23" ht="15.75" customHeight="1">
      <c r="A135" s="27"/>
      <c r="B135" s="27"/>
      <c r="C135" s="27"/>
      <c r="D135" s="27"/>
      <c r="E135" s="27"/>
      <c r="F135" s="27"/>
      <c r="G135" s="27"/>
      <c r="H135" s="27"/>
      <c r="I135" s="27"/>
      <c r="J135" s="27"/>
      <c r="K135" s="96"/>
      <c r="L135" s="27"/>
      <c r="M135" s="27"/>
      <c r="N135" s="27"/>
      <c r="O135" s="27"/>
      <c r="P135" s="28"/>
      <c r="Q135" s="28"/>
      <c r="R135" s="28"/>
      <c r="S135" s="28"/>
      <c r="T135" s="28"/>
      <c r="U135" s="28"/>
      <c r="V135" s="291"/>
      <c r="W135" s="291"/>
    </row>
    <row r="136" spans="1:23" ht="15.75" customHeight="1">
      <c r="A136" s="27"/>
      <c r="B136" s="27"/>
      <c r="C136" s="27"/>
      <c r="D136" s="27"/>
      <c r="E136" s="27"/>
      <c r="F136" s="27"/>
      <c r="G136" s="27"/>
      <c r="H136" s="27"/>
      <c r="I136" s="27"/>
      <c r="J136" s="27"/>
      <c r="K136" s="96"/>
      <c r="L136" s="27"/>
      <c r="M136" s="27"/>
      <c r="N136" s="27"/>
      <c r="O136" s="27"/>
      <c r="P136" s="28"/>
      <c r="Q136" s="28"/>
      <c r="R136" s="28"/>
      <c r="S136" s="28"/>
      <c r="T136" s="28"/>
      <c r="U136" s="28"/>
      <c r="V136" s="291"/>
      <c r="W136" s="291"/>
    </row>
    <row r="137" spans="1:23" ht="15.75" customHeight="1">
      <c r="A137" s="27"/>
      <c r="B137" s="27"/>
      <c r="C137" s="27"/>
      <c r="D137" s="27"/>
      <c r="E137" s="27"/>
      <c r="F137" s="27"/>
      <c r="G137" s="27"/>
      <c r="H137" s="27"/>
      <c r="I137" s="27"/>
      <c r="J137" s="27"/>
      <c r="K137" s="96"/>
      <c r="L137" s="27"/>
      <c r="M137" s="27"/>
      <c r="N137" s="27"/>
      <c r="O137" s="27"/>
      <c r="P137" s="28"/>
      <c r="Q137" s="28"/>
      <c r="R137" s="28"/>
      <c r="S137" s="28"/>
      <c r="T137" s="28"/>
      <c r="U137" s="28"/>
      <c r="V137" s="291"/>
      <c r="W137" s="291"/>
    </row>
    <row r="138" spans="1:23" ht="15.75" customHeight="1">
      <c r="A138" s="27"/>
      <c r="B138" s="27"/>
      <c r="C138" s="27"/>
      <c r="D138" s="27"/>
      <c r="E138" s="27"/>
      <c r="F138" s="27"/>
      <c r="G138" s="27"/>
      <c r="H138" s="27"/>
      <c r="I138" s="27"/>
      <c r="J138" s="27"/>
      <c r="K138" s="96"/>
      <c r="L138" s="27"/>
      <c r="M138" s="27"/>
      <c r="N138" s="27"/>
      <c r="O138" s="27"/>
      <c r="P138" s="28"/>
      <c r="Q138" s="28"/>
      <c r="R138" s="28"/>
      <c r="S138" s="28"/>
      <c r="T138" s="28"/>
      <c r="U138" s="28"/>
      <c r="V138" s="291"/>
      <c r="W138" s="291"/>
    </row>
    <row r="139" spans="1:23" ht="15.75" customHeight="1">
      <c r="A139" s="27"/>
      <c r="B139" s="27"/>
      <c r="C139" s="27"/>
      <c r="D139" s="27"/>
      <c r="E139" s="27"/>
      <c r="F139" s="27"/>
      <c r="G139" s="27"/>
      <c r="H139" s="27"/>
      <c r="I139" s="27"/>
      <c r="J139" s="27"/>
      <c r="K139" s="96"/>
      <c r="L139" s="27"/>
      <c r="M139" s="27"/>
      <c r="N139" s="27"/>
      <c r="O139" s="27"/>
      <c r="P139" s="28"/>
      <c r="Q139" s="28"/>
      <c r="R139" s="28"/>
      <c r="S139" s="28"/>
      <c r="T139" s="28"/>
      <c r="U139" s="28"/>
      <c r="V139" s="291"/>
      <c r="W139" s="291"/>
    </row>
    <row r="140" spans="1:23" ht="15.75" customHeight="1">
      <c r="A140" s="27"/>
      <c r="B140" s="27"/>
      <c r="C140" s="27"/>
      <c r="D140" s="27"/>
      <c r="E140" s="27"/>
      <c r="F140" s="27"/>
      <c r="G140" s="27"/>
      <c r="H140" s="27"/>
      <c r="I140" s="27"/>
      <c r="J140" s="27"/>
      <c r="K140" s="96"/>
      <c r="L140" s="27"/>
      <c r="M140" s="27"/>
      <c r="N140" s="27"/>
      <c r="O140" s="27"/>
      <c r="P140" s="28"/>
      <c r="Q140" s="28"/>
      <c r="R140" s="28"/>
      <c r="S140" s="28"/>
      <c r="T140" s="28"/>
      <c r="U140" s="28"/>
      <c r="V140" s="291"/>
      <c r="W140" s="291"/>
    </row>
    <row r="141" spans="1:23" ht="15.75" customHeight="1">
      <c r="A141" s="27"/>
      <c r="B141" s="27"/>
      <c r="C141" s="27"/>
      <c r="D141" s="27"/>
      <c r="E141" s="27"/>
      <c r="F141" s="27"/>
      <c r="G141" s="27"/>
      <c r="H141" s="27"/>
      <c r="I141" s="27"/>
      <c r="J141" s="27"/>
      <c r="K141" s="96"/>
      <c r="L141" s="27"/>
      <c r="M141" s="27"/>
      <c r="N141" s="27"/>
      <c r="O141" s="27"/>
      <c r="P141" s="28"/>
      <c r="Q141" s="28"/>
      <c r="R141" s="28"/>
      <c r="S141" s="28"/>
      <c r="T141" s="28"/>
      <c r="U141" s="28"/>
      <c r="V141" s="291"/>
      <c r="W141" s="291"/>
    </row>
    <row r="142" spans="1:23" ht="15.75" customHeight="1">
      <c r="A142" s="27"/>
      <c r="B142" s="27"/>
      <c r="C142" s="27"/>
      <c r="D142" s="27"/>
      <c r="E142" s="27"/>
      <c r="F142" s="27"/>
      <c r="G142" s="27"/>
      <c r="H142" s="27"/>
      <c r="I142" s="27"/>
      <c r="J142" s="27"/>
      <c r="K142" s="96"/>
      <c r="L142" s="27"/>
      <c r="M142" s="27"/>
      <c r="N142" s="27"/>
      <c r="O142" s="27"/>
      <c r="P142" s="28"/>
      <c r="Q142" s="28"/>
      <c r="R142" s="28"/>
      <c r="S142" s="28"/>
      <c r="T142" s="28"/>
      <c r="U142" s="28"/>
      <c r="V142" s="291"/>
      <c r="W142" s="291"/>
    </row>
    <row r="143" spans="1:23" ht="15.75" customHeight="1">
      <c r="A143" s="27"/>
      <c r="B143" s="27"/>
      <c r="C143" s="27"/>
      <c r="D143" s="27"/>
      <c r="E143" s="27"/>
      <c r="F143" s="27"/>
      <c r="G143" s="27"/>
      <c r="H143" s="27"/>
      <c r="I143" s="27"/>
      <c r="J143" s="27"/>
      <c r="K143" s="96"/>
      <c r="L143" s="27"/>
      <c r="M143" s="27"/>
      <c r="N143" s="27"/>
      <c r="O143" s="27"/>
      <c r="P143" s="28"/>
      <c r="Q143" s="28"/>
      <c r="R143" s="28"/>
      <c r="S143" s="28"/>
      <c r="T143" s="28"/>
      <c r="U143" s="28"/>
      <c r="V143" s="291"/>
      <c r="W143" s="291"/>
    </row>
    <row r="144" spans="1:23" ht="15.75" customHeight="1">
      <c r="A144" s="27"/>
      <c r="B144" s="27"/>
      <c r="C144" s="27"/>
      <c r="D144" s="27"/>
      <c r="E144" s="27"/>
      <c r="F144" s="27"/>
      <c r="G144" s="27"/>
      <c r="H144" s="27"/>
      <c r="I144" s="27"/>
      <c r="J144" s="27"/>
      <c r="K144" s="96"/>
      <c r="L144" s="27"/>
      <c r="M144" s="27"/>
      <c r="N144" s="27"/>
      <c r="O144" s="27"/>
      <c r="P144" s="28"/>
      <c r="Q144" s="28"/>
      <c r="R144" s="28"/>
      <c r="S144" s="28"/>
      <c r="T144" s="28"/>
      <c r="U144" s="28"/>
      <c r="V144" s="291"/>
      <c r="W144" s="291"/>
    </row>
    <row r="145" spans="1:23" ht="15.75" customHeight="1">
      <c r="A145" s="27"/>
      <c r="B145" s="27"/>
      <c r="C145" s="27"/>
      <c r="D145" s="27"/>
      <c r="E145" s="27"/>
      <c r="F145" s="27"/>
      <c r="G145" s="27"/>
      <c r="H145" s="27"/>
      <c r="I145" s="27"/>
      <c r="J145" s="27"/>
      <c r="K145" s="96"/>
      <c r="L145" s="27"/>
      <c r="M145" s="27"/>
      <c r="N145" s="27"/>
      <c r="O145" s="27"/>
      <c r="P145" s="28"/>
      <c r="Q145" s="28"/>
      <c r="R145" s="28"/>
      <c r="S145" s="28"/>
      <c r="T145" s="28"/>
      <c r="U145" s="28"/>
      <c r="V145" s="291"/>
      <c r="W145" s="291"/>
    </row>
    <row r="146" spans="1:23" ht="15.75" customHeight="1">
      <c r="A146" s="27"/>
      <c r="B146" s="27"/>
      <c r="C146" s="27"/>
      <c r="D146" s="27"/>
      <c r="E146" s="27"/>
      <c r="F146" s="27"/>
      <c r="G146" s="27"/>
      <c r="H146" s="27"/>
      <c r="I146" s="27"/>
      <c r="J146" s="27"/>
      <c r="K146" s="96"/>
      <c r="L146" s="27"/>
      <c r="M146" s="27"/>
      <c r="N146" s="27"/>
      <c r="O146" s="27"/>
      <c r="P146" s="28"/>
      <c r="Q146" s="28"/>
      <c r="R146" s="28"/>
      <c r="S146" s="28"/>
      <c r="T146" s="28"/>
      <c r="U146" s="28"/>
      <c r="V146" s="291"/>
      <c r="W146" s="291"/>
    </row>
    <row r="147" spans="1:23" ht="15.75" customHeight="1">
      <c r="A147" s="27"/>
      <c r="B147" s="27"/>
      <c r="C147" s="27"/>
      <c r="D147" s="27"/>
      <c r="E147" s="27"/>
      <c r="F147" s="27"/>
      <c r="G147" s="27"/>
      <c r="H147" s="27"/>
      <c r="I147" s="27"/>
      <c r="J147" s="27"/>
      <c r="K147" s="96"/>
      <c r="L147" s="27"/>
      <c r="M147" s="27"/>
      <c r="N147" s="27"/>
      <c r="O147" s="27"/>
      <c r="P147" s="28"/>
      <c r="Q147" s="28"/>
      <c r="R147" s="28"/>
      <c r="S147" s="28"/>
      <c r="T147" s="28"/>
      <c r="U147" s="28"/>
      <c r="V147" s="291"/>
      <c r="W147" s="291"/>
    </row>
    <row r="148" spans="1:23" ht="15.75" customHeight="1">
      <c r="A148" s="27"/>
      <c r="B148" s="27"/>
      <c r="C148" s="27"/>
      <c r="D148" s="27"/>
      <c r="E148" s="27"/>
      <c r="F148" s="27"/>
      <c r="G148" s="27"/>
      <c r="H148" s="27"/>
      <c r="I148" s="27"/>
      <c r="J148" s="27"/>
      <c r="K148" s="96"/>
      <c r="L148" s="27"/>
      <c r="M148" s="27"/>
      <c r="N148" s="27"/>
      <c r="O148" s="27"/>
      <c r="P148" s="28"/>
      <c r="Q148" s="28"/>
      <c r="R148" s="28"/>
      <c r="S148" s="28"/>
      <c r="T148" s="28"/>
      <c r="U148" s="28"/>
      <c r="V148" s="291"/>
      <c r="W148" s="291"/>
    </row>
    <row r="149" spans="1:23" ht="15.75" customHeight="1">
      <c r="A149" s="27"/>
      <c r="B149" s="27"/>
      <c r="C149" s="27"/>
      <c r="D149" s="27"/>
      <c r="E149" s="27"/>
      <c r="F149" s="27"/>
      <c r="G149" s="27"/>
      <c r="H149" s="27"/>
      <c r="I149" s="27"/>
      <c r="J149" s="27"/>
      <c r="K149" s="96"/>
      <c r="L149" s="27"/>
      <c r="M149" s="27"/>
      <c r="N149" s="27"/>
      <c r="O149" s="27"/>
      <c r="P149" s="28"/>
      <c r="Q149" s="28"/>
      <c r="R149" s="28"/>
      <c r="S149" s="28"/>
      <c r="T149" s="28"/>
      <c r="U149" s="28"/>
      <c r="V149" s="291"/>
      <c r="W149" s="291"/>
    </row>
    <row r="150" spans="1:23" ht="15.75" customHeight="1">
      <c r="A150" s="27"/>
      <c r="B150" s="27"/>
      <c r="C150" s="27"/>
      <c r="D150" s="27"/>
      <c r="E150" s="27"/>
      <c r="F150" s="27"/>
      <c r="G150" s="27"/>
      <c r="H150" s="27"/>
      <c r="I150" s="27"/>
      <c r="J150" s="27"/>
      <c r="K150" s="96"/>
      <c r="L150" s="27"/>
      <c r="M150" s="27"/>
      <c r="N150" s="27"/>
      <c r="O150" s="27"/>
      <c r="P150" s="28"/>
      <c r="Q150" s="28"/>
      <c r="R150" s="28"/>
      <c r="S150" s="28"/>
      <c r="T150" s="28"/>
      <c r="U150" s="28"/>
      <c r="V150" s="291"/>
      <c r="W150" s="291"/>
    </row>
    <row r="151" spans="1:23" ht="15.75" customHeight="1">
      <c r="A151" s="27"/>
      <c r="B151" s="27"/>
      <c r="C151" s="27"/>
      <c r="D151" s="27"/>
      <c r="E151" s="27"/>
      <c r="F151" s="27"/>
      <c r="G151" s="27"/>
      <c r="H151" s="27"/>
      <c r="I151" s="27"/>
      <c r="J151" s="27"/>
      <c r="K151" s="96"/>
      <c r="L151" s="27"/>
      <c r="M151" s="27"/>
      <c r="N151" s="27"/>
      <c r="O151" s="27"/>
      <c r="P151" s="28"/>
      <c r="Q151" s="28"/>
      <c r="R151" s="28"/>
      <c r="S151" s="28"/>
      <c r="T151" s="28"/>
      <c r="U151" s="28"/>
      <c r="V151" s="291"/>
      <c r="W151" s="291"/>
    </row>
    <row r="152" spans="1:23" ht="15.75" customHeight="1">
      <c r="A152" s="27"/>
      <c r="B152" s="27"/>
      <c r="C152" s="27"/>
      <c r="D152" s="27"/>
      <c r="E152" s="27"/>
      <c r="F152" s="27"/>
      <c r="G152" s="27"/>
      <c r="H152" s="27"/>
      <c r="I152" s="27"/>
      <c r="J152" s="27"/>
      <c r="K152" s="96"/>
      <c r="L152" s="27"/>
      <c r="M152" s="27"/>
      <c r="N152" s="27"/>
      <c r="O152" s="27"/>
      <c r="P152" s="28"/>
      <c r="Q152" s="28"/>
      <c r="R152" s="28"/>
      <c r="S152" s="28"/>
      <c r="T152" s="28"/>
      <c r="U152" s="28"/>
      <c r="V152" s="291"/>
      <c r="W152" s="291"/>
    </row>
    <row r="153" spans="1:23" ht="15.75" customHeight="1">
      <c r="A153" s="27"/>
      <c r="B153" s="27"/>
      <c r="C153" s="27"/>
      <c r="D153" s="27"/>
      <c r="E153" s="27"/>
      <c r="F153" s="27"/>
      <c r="G153" s="27"/>
      <c r="H153" s="27"/>
      <c r="I153" s="27"/>
      <c r="J153" s="27"/>
      <c r="K153" s="96"/>
      <c r="L153" s="27"/>
      <c r="M153" s="27"/>
      <c r="N153" s="27"/>
      <c r="O153" s="27"/>
      <c r="P153" s="28"/>
      <c r="Q153" s="28"/>
      <c r="R153" s="28"/>
      <c r="S153" s="28"/>
      <c r="T153" s="28"/>
      <c r="U153" s="28"/>
      <c r="V153" s="291"/>
      <c r="W153" s="291"/>
    </row>
    <row r="154" spans="1:23" ht="15.75" customHeight="1">
      <c r="A154" s="27"/>
      <c r="B154" s="27"/>
      <c r="C154" s="27"/>
      <c r="D154" s="27"/>
      <c r="E154" s="27"/>
      <c r="F154" s="27"/>
      <c r="G154" s="27"/>
      <c r="H154" s="27"/>
      <c r="I154" s="27"/>
      <c r="J154" s="27"/>
      <c r="K154" s="96"/>
      <c r="L154" s="27"/>
      <c r="M154" s="27"/>
      <c r="N154" s="27"/>
      <c r="O154" s="27"/>
      <c r="P154" s="28"/>
      <c r="Q154" s="28"/>
      <c r="R154" s="28"/>
      <c r="S154" s="28"/>
      <c r="T154" s="28"/>
      <c r="U154" s="28"/>
      <c r="V154" s="291"/>
      <c r="W154" s="291"/>
    </row>
    <row r="155" spans="1:23" ht="15.75" customHeight="1">
      <c r="A155" s="27"/>
      <c r="B155" s="27"/>
      <c r="C155" s="27"/>
      <c r="D155" s="27"/>
      <c r="E155" s="27"/>
      <c r="F155" s="27"/>
      <c r="G155" s="27"/>
      <c r="H155" s="27"/>
      <c r="I155" s="27"/>
      <c r="J155" s="27"/>
      <c r="K155" s="96"/>
      <c r="L155" s="27"/>
      <c r="M155" s="27"/>
      <c r="N155" s="27"/>
      <c r="O155" s="27"/>
      <c r="P155" s="28"/>
      <c r="Q155" s="28"/>
      <c r="R155" s="28"/>
      <c r="S155" s="28"/>
      <c r="T155" s="28"/>
      <c r="U155" s="28"/>
      <c r="V155" s="291"/>
      <c r="W155" s="291"/>
    </row>
    <row r="156" spans="1:23" ht="15.75" customHeight="1">
      <c r="A156" s="27"/>
      <c r="B156" s="27"/>
      <c r="C156" s="27"/>
      <c r="D156" s="27"/>
      <c r="E156" s="27"/>
      <c r="F156" s="27"/>
      <c r="G156" s="27"/>
      <c r="H156" s="27"/>
      <c r="I156" s="27"/>
      <c r="J156" s="27"/>
      <c r="K156" s="96"/>
      <c r="L156" s="27"/>
      <c r="M156" s="27"/>
      <c r="N156" s="27"/>
      <c r="O156" s="27"/>
      <c r="P156" s="28"/>
      <c r="Q156" s="28"/>
      <c r="R156" s="28"/>
      <c r="S156" s="28"/>
      <c r="T156" s="28"/>
      <c r="U156" s="28"/>
      <c r="V156" s="291"/>
      <c r="W156" s="291"/>
    </row>
    <row r="157" spans="1:23" ht="15.75" customHeight="1">
      <c r="A157" s="27"/>
      <c r="B157" s="27"/>
      <c r="C157" s="27"/>
      <c r="D157" s="27"/>
      <c r="E157" s="27"/>
      <c r="F157" s="27"/>
      <c r="G157" s="27"/>
      <c r="H157" s="27"/>
      <c r="I157" s="27"/>
      <c r="J157" s="27"/>
      <c r="K157" s="96"/>
      <c r="L157" s="27"/>
      <c r="M157" s="27"/>
      <c r="N157" s="27"/>
      <c r="O157" s="27"/>
      <c r="P157" s="28"/>
      <c r="Q157" s="28"/>
      <c r="R157" s="28"/>
      <c r="S157" s="28"/>
      <c r="T157" s="28"/>
      <c r="U157" s="28"/>
      <c r="V157" s="291"/>
      <c r="W157" s="291"/>
    </row>
    <row r="158" spans="1:23" ht="15.75" customHeight="1">
      <c r="A158" s="27"/>
      <c r="B158" s="27"/>
      <c r="C158" s="27"/>
      <c r="D158" s="27"/>
      <c r="E158" s="27"/>
      <c r="F158" s="27"/>
      <c r="G158" s="27"/>
      <c r="H158" s="27"/>
      <c r="I158" s="27"/>
      <c r="J158" s="27"/>
      <c r="K158" s="96"/>
      <c r="L158" s="27"/>
      <c r="M158" s="27"/>
      <c r="N158" s="27"/>
      <c r="O158" s="27"/>
      <c r="P158" s="28"/>
      <c r="Q158" s="28"/>
      <c r="R158" s="28"/>
      <c r="S158" s="28"/>
      <c r="T158" s="28"/>
      <c r="U158" s="28"/>
      <c r="V158" s="291"/>
      <c r="W158" s="291"/>
    </row>
    <row r="159" spans="1:23" ht="15.75" customHeight="1">
      <c r="A159" s="27"/>
      <c r="B159" s="27"/>
      <c r="C159" s="27"/>
      <c r="D159" s="27"/>
      <c r="E159" s="27"/>
      <c r="F159" s="27"/>
      <c r="G159" s="27"/>
      <c r="H159" s="27"/>
      <c r="I159" s="27"/>
      <c r="J159" s="27"/>
      <c r="K159" s="96"/>
      <c r="L159" s="27"/>
      <c r="M159" s="27"/>
      <c r="N159" s="27"/>
      <c r="O159" s="27"/>
      <c r="P159" s="28"/>
      <c r="Q159" s="28"/>
      <c r="R159" s="28"/>
      <c r="S159" s="28"/>
      <c r="T159" s="28"/>
      <c r="U159" s="28"/>
      <c r="V159" s="291"/>
      <c r="W159" s="291"/>
    </row>
    <row r="160" spans="1:23" ht="15.75" customHeight="1">
      <c r="A160" s="27"/>
      <c r="B160" s="27"/>
      <c r="C160" s="27"/>
      <c r="D160" s="27"/>
      <c r="E160" s="27"/>
      <c r="F160" s="27"/>
      <c r="G160" s="27"/>
      <c r="H160" s="27"/>
      <c r="I160" s="27"/>
      <c r="J160" s="27"/>
      <c r="K160" s="96"/>
      <c r="L160" s="27"/>
      <c r="M160" s="27"/>
      <c r="N160" s="27"/>
      <c r="O160" s="27"/>
      <c r="P160" s="28"/>
      <c r="Q160" s="28"/>
      <c r="R160" s="28"/>
      <c r="S160" s="28"/>
      <c r="T160" s="28"/>
      <c r="U160" s="28"/>
      <c r="V160" s="291"/>
      <c r="W160" s="291"/>
    </row>
    <row r="161" spans="1:23" ht="15.75" customHeight="1">
      <c r="A161" s="27"/>
      <c r="B161" s="27"/>
      <c r="C161" s="27"/>
      <c r="D161" s="27"/>
      <c r="E161" s="27"/>
      <c r="F161" s="27"/>
      <c r="G161" s="27"/>
      <c r="H161" s="27"/>
      <c r="I161" s="27"/>
      <c r="J161" s="27"/>
      <c r="K161" s="96"/>
      <c r="L161" s="27"/>
      <c r="M161" s="27"/>
      <c r="N161" s="27"/>
      <c r="O161" s="27"/>
      <c r="P161" s="28"/>
      <c r="Q161" s="28"/>
      <c r="R161" s="28"/>
      <c r="S161" s="28"/>
      <c r="T161" s="28"/>
      <c r="U161" s="28"/>
      <c r="V161" s="291"/>
      <c r="W161" s="291"/>
    </row>
    <row r="162" spans="1:23" ht="15.75" customHeight="1">
      <c r="A162" s="27"/>
      <c r="B162" s="27"/>
      <c r="C162" s="27"/>
      <c r="D162" s="27"/>
      <c r="E162" s="27"/>
      <c r="F162" s="27"/>
      <c r="G162" s="27"/>
      <c r="H162" s="27"/>
      <c r="I162" s="27"/>
      <c r="J162" s="27"/>
      <c r="K162" s="96"/>
      <c r="L162" s="27"/>
      <c r="M162" s="27"/>
      <c r="N162" s="27"/>
      <c r="O162" s="27"/>
      <c r="P162" s="28"/>
      <c r="Q162" s="28"/>
      <c r="R162" s="28"/>
      <c r="S162" s="28"/>
      <c r="T162" s="28"/>
      <c r="U162" s="28"/>
      <c r="V162" s="291"/>
      <c r="W162" s="291"/>
    </row>
    <row r="163" spans="1:23" ht="15.75" customHeight="1">
      <c r="A163" s="27"/>
      <c r="B163" s="27"/>
      <c r="C163" s="27"/>
      <c r="D163" s="27"/>
      <c r="E163" s="27"/>
      <c r="F163" s="27"/>
      <c r="G163" s="27"/>
      <c r="H163" s="27"/>
      <c r="I163" s="27"/>
      <c r="J163" s="27"/>
      <c r="K163" s="96"/>
      <c r="L163" s="27"/>
      <c r="M163" s="27"/>
      <c r="N163" s="27"/>
      <c r="O163" s="27"/>
      <c r="P163" s="28"/>
      <c r="Q163" s="28"/>
      <c r="R163" s="28"/>
      <c r="S163" s="28"/>
      <c r="T163" s="28"/>
      <c r="U163" s="28"/>
      <c r="V163" s="291"/>
      <c r="W163" s="291"/>
    </row>
    <row r="164" spans="1:23" ht="15.75" customHeight="1">
      <c r="A164" s="27"/>
      <c r="B164" s="27"/>
      <c r="C164" s="27"/>
      <c r="D164" s="27"/>
      <c r="E164" s="27"/>
      <c r="F164" s="27"/>
      <c r="G164" s="27"/>
      <c r="H164" s="27"/>
      <c r="I164" s="27"/>
      <c r="J164" s="27"/>
      <c r="K164" s="96"/>
      <c r="L164" s="27"/>
      <c r="M164" s="27"/>
      <c r="N164" s="27"/>
      <c r="O164" s="27"/>
      <c r="P164" s="28"/>
      <c r="Q164" s="28"/>
      <c r="R164" s="28"/>
      <c r="S164" s="28"/>
      <c r="T164" s="28"/>
      <c r="U164" s="28"/>
      <c r="V164" s="291"/>
      <c r="W164" s="291"/>
    </row>
    <row r="165" spans="1:23" ht="15.75" customHeight="1">
      <c r="A165" s="27"/>
      <c r="B165" s="27"/>
      <c r="C165" s="27"/>
      <c r="D165" s="27"/>
      <c r="E165" s="27"/>
      <c r="F165" s="27"/>
      <c r="G165" s="27"/>
      <c r="H165" s="27"/>
      <c r="I165" s="27"/>
      <c r="J165" s="27"/>
      <c r="K165" s="96"/>
      <c r="L165" s="27"/>
      <c r="M165" s="27"/>
      <c r="N165" s="27"/>
      <c r="O165" s="27"/>
      <c r="P165" s="28"/>
      <c r="Q165" s="28"/>
      <c r="R165" s="28"/>
      <c r="S165" s="28"/>
      <c r="T165" s="28"/>
      <c r="U165" s="28"/>
      <c r="V165" s="291"/>
      <c r="W165" s="291"/>
    </row>
    <row r="166" spans="1:23" ht="15.75" customHeight="1">
      <c r="A166" s="27"/>
      <c r="B166" s="27"/>
      <c r="C166" s="27"/>
      <c r="D166" s="27"/>
      <c r="E166" s="27"/>
      <c r="F166" s="27"/>
      <c r="G166" s="27"/>
      <c r="H166" s="27"/>
      <c r="I166" s="27"/>
      <c r="J166" s="27"/>
      <c r="K166" s="96"/>
      <c r="L166" s="27"/>
      <c r="M166" s="27"/>
      <c r="N166" s="27"/>
      <c r="O166" s="27"/>
      <c r="P166" s="28"/>
      <c r="Q166" s="28"/>
      <c r="R166" s="28"/>
      <c r="S166" s="28"/>
      <c r="T166" s="28"/>
      <c r="U166" s="28"/>
      <c r="V166" s="291"/>
      <c r="W166" s="291"/>
    </row>
    <row r="167" spans="1:23" ht="15.75" customHeight="1">
      <c r="A167" s="27"/>
      <c r="B167" s="27"/>
      <c r="C167" s="27"/>
      <c r="D167" s="27"/>
      <c r="E167" s="27"/>
      <c r="F167" s="27"/>
      <c r="G167" s="27"/>
      <c r="H167" s="27"/>
      <c r="I167" s="27"/>
      <c r="J167" s="27"/>
      <c r="K167" s="96"/>
      <c r="L167" s="27"/>
      <c r="M167" s="27"/>
      <c r="N167" s="27"/>
      <c r="O167" s="27"/>
      <c r="P167" s="28"/>
      <c r="Q167" s="28"/>
      <c r="R167" s="28"/>
      <c r="S167" s="28"/>
      <c r="T167" s="28"/>
      <c r="U167" s="28"/>
      <c r="V167" s="291"/>
      <c r="W167" s="291"/>
    </row>
    <row r="168" spans="1:23" ht="15.75" customHeight="1">
      <c r="A168" s="27"/>
      <c r="B168" s="27"/>
      <c r="C168" s="27"/>
      <c r="D168" s="27"/>
      <c r="E168" s="27"/>
      <c r="F168" s="27"/>
      <c r="G168" s="27"/>
      <c r="H168" s="27"/>
      <c r="I168" s="27"/>
      <c r="J168" s="27"/>
      <c r="K168" s="96"/>
      <c r="L168" s="27"/>
      <c r="M168" s="27"/>
      <c r="N168" s="27"/>
      <c r="O168" s="27"/>
      <c r="P168" s="28"/>
      <c r="Q168" s="28"/>
      <c r="R168" s="28"/>
      <c r="S168" s="28"/>
      <c r="T168" s="28"/>
      <c r="U168" s="28"/>
      <c r="V168" s="291"/>
      <c r="W168" s="291"/>
    </row>
    <row r="169" spans="1:23" ht="15.75" customHeight="1">
      <c r="A169" s="27"/>
      <c r="B169" s="27"/>
      <c r="C169" s="27"/>
      <c r="D169" s="27"/>
      <c r="E169" s="27"/>
      <c r="F169" s="27"/>
      <c r="G169" s="27"/>
      <c r="H169" s="27"/>
      <c r="I169" s="27"/>
      <c r="J169" s="27"/>
      <c r="K169" s="96"/>
      <c r="L169" s="27"/>
      <c r="M169" s="27"/>
      <c r="N169" s="27"/>
      <c r="O169" s="27"/>
      <c r="P169" s="28"/>
      <c r="Q169" s="28"/>
      <c r="R169" s="28"/>
      <c r="S169" s="28"/>
      <c r="T169" s="28"/>
      <c r="U169" s="28"/>
      <c r="V169" s="291"/>
      <c r="W169" s="291"/>
    </row>
    <row r="170" spans="1:23" ht="15.75" customHeight="1">
      <c r="A170" s="27"/>
      <c r="B170" s="27"/>
      <c r="C170" s="27"/>
      <c r="D170" s="27"/>
      <c r="E170" s="27"/>
      <c r="F170" s="27"/>
      <c r="G170" s="27"/>
      <c r="H170" s="27"/>
      <c r="I170" s="27"/>
      <c r="J170" s="27"/>
      <c r="K170" s="96"/>
      <c r="L170" s="27"/>
      <c r="M170" s="27"/>
      <c r="N170" s="27"/>
      <c r="O170" s="27"/>
      <c r="P170" s="28"/>
      <c r="Q170" s="28"/>
      <c r="R170" s="28"/>
      <c r="S170" s="28"/>
      <c r="T170" s="28"/>
      <c r="U170" s="28"/>
      <c r="V170" s="291"/>
      <c r="W170" s="291"/>
    </row>
    <row r="171" spans="1:23" ht="15.75" customHeight="1">
      <c r="A171" s="27"/>
      <c r="B171" s="27"/>
      <c r="C171" s="27"/>
      <c r="D171" s="27"/>
      <c r="E171" s="27"/>
      <c r="F171" s="27"/>
      <c r="G171" s="27"/>
      <c r="H171" s="27"/>
      <c r="I171" s="27"/>
      <c r="J171" s="27"/>
      <c r="K171" s="96"/>
      <c r="L171" s="27"/>
      <c r="M171" s="27"/>
      <c r="N171" s="27"/>
      <c r="O171" s="27"/>
      <c r="P171" s="28"/>
      <c r="Q171" s="28"/>
      <c r="R171" s="28"/>
      <c r="S171" s="28"/>
      <c r="T171" s="28"/>
      <c r="U171" s="28"/>
      <c r="V171" s="291"/>
      <c r="W171" s="291"/>
    </row>
    <row r="172" spans="1:23" ht="15.75" customHeight="1">
      <c r="A172" s="27"/>
      <c r="B172" s="27"/>
      <c r="C172" s="27"/>
      <c r="D172" s="27"/>
      <c r="E172" s="27"/>
      <c r="F172" s="27"/>
      <c r="G172" s="27"/>
      <c r="H172" s="27"/>
      <c r="I172" s="27"/>
      <c r="J172" s="27"/>
      <c r="K172" s="96"/>
      <c r="L172" s="27"/>
      <c r="M172" s="27"/>
      <c r="N172" s="27"/>
      <c r="O172" s="27"/>
      <c r="P172" s="28"/>
      <c r="Q172" s="28"/>
      <c r="R172" s="28"/>
      <c r="S172" s="28"/>
      <c r="T172" s="28"/>
      <c r="U172" s="28"/>
      <c r="V172" s="291"/>
      <c r="W172" s="291"/>
    </row>
    <row r="173" spans="1:23" ht="15.75" customHeight="1">
      <c r="A173" s="27"/>
      <c r="B173" s="27"/>
      <c r="C173" s="27"/>
      <c r="D173" s="27"/>
      <c r="E173" s="27"/>
      <c r="F173" s="27"/>
      <c r="G173" s="27"/>
      <c r="H173" s="27"/>
      <c r="I173" s="27"/>
      <c r="J173" s="27"/>
      <c r="K173" s="96"/>
      <c r="L173" s="27"/>
      <c r="M173" s="27"/>
      <c r="N173" s="27"/>
      <c r="O173" s="27"/>
      <c r="P173" s="28"/>
      <c r="Q173" s="28"/>
      <c r="R173" s="28"/>
      <c r="S173" s="28"/>
      <c r="T173" s="28"/>
      <c r="U173" s="28"/>
      <c r="V173" s="291"/>
      <c r="W173" s="291"/>
    </row>
    <row r="174" spans="1:23" ht="15.75" customHeight="1">
      <c r="A174" s="27"/>
      <c r="B174" s="27"/>
      <c r="C174" s="27"/>
      <c r="D174" s="27"/>
      <c r="E174" s="27"/>
      <c r="F174" s="27"/>
      <c r="G174" s="27"/>
      <c r="H174" s="27"/>
      <c r="I174" s="27"/>
      <c r="J174" s="27"/>
      <c r="K174" s="96"/>
      <c r="L174" s="27"/>
      <c r="M174" s="27"/>
      <c r="N174" s="27"/>
      <c r="O174" s="27"/>
      <c r="P174" s="28"/>
      <c r="Q174" s="28"/>
      <c r="R174" s="28"/>
      <c r="S174" s="28"/>
      <c r="T174" s="28"/>
      <c r="U174" s="28"/>
      <c r="V174" s="291"/>
      <c r="W174" s="291"/>
    </row>
    <row r="175" spans="1:23" ht="15.75" customHeight="1">
      <c r="A175" s="27"/>
      <c r="B175" s="27"/>
      <c r="C175" s="27"/>
      <c r="D175" s="27"/>
      <c r="E175" s="27"/>
      <c r="F175" s="27"/>
      <c r="G175" s="27"/>
      <c r="H175" s="27"/>
      <c r="I175" s="27"/>
      <c r="J175" s="27"/>
      <c r="K175" s="96"/>
      <c r="L175" s="27"/>
      <c r="M175" s="27"/>
      <c r="N175" s="27"/>
      <c r="O175" s="27"/>
      <c r="P175" s="28"/>
      <c r="Q175" s="28"/>
      <c r="R175" s="28"/>
      <c r="S175" s="28"/>
      <c r="T175" s="28"/>
      <c r="U175" s="28"/>
      <c r="V175" s="291"/>
      <c r="W175" s="291"/>
    </row>
    <row r="176" spans="1:23" ht="15.75" customHeight="1">
      <c r="A176" s="27"/>
      <c r="B176" s="27"/>
      <c r="C176" s="27"/>
      <c r="D176" s="27"/>
      <c r="E176" s="27"/>
      <c r="F176" s="27"/>
      <c r="G176" s="27"/>
      <c r="H176" s="27"/>
      <c r="I176" s="27"/>
      <c r="J176" s="27"/>
      <c r="K176" s="96"/>
      <c r="L176" s="27"/>
      <c r="M176" s="27"/>
      <c r="N176" s="27"/>
      <c r="O176" s="27"/>
      <c r="P176" s="28"/>
      <c r="Q176" s="28"/>
      <c r="R176" s="28"/>
      <c r="S176" s="28"/>
      <c r="T176" s="28"/>
      <c r="U176" s="28"/>
      <c r="V176" s="291"/>
      <c r="W176" s="291"/>
    </row>
    <row r="177" spans="1:23" ht="15.75" customHeight="1">
      <c r="A177" s="27"/>
      <c r="B177" s="27"/>
      <c r="C177" s="27"/>
      <c r="D177" s="27"/>
      <c r="E177" s="27"/>
      <c r="F177" s="27"/>
      <c r="G177" s="27"/>
      <c r="H177" s="27"/>
      <c r="I177" s="27"/>
      <c r="J177" s="27"/>
      <c r="K177" s="96"/>
      <c r="L177" s="27"/>
      <c r="M177" s="27"/>
      <c r="N177" s="27"/>
      <c r="O177" s="27"/>
      <c r="P177" s="28"/>
      <c r="Q177" s="28"/>
      <c r="R177" s="28"/>
      <c r="S177" s="28"/>
      <c r="T177" s="28"/>
      <c r="U177" s="28"/>
      <c r="V177" s="291"/>
      <c r="W177" s="291"/>
    </row>
    <row r="178" spans="1:23" ht="15.75" customHeight="1">
      <c r="A178" s="27"/>
      <c r="B178" s="27"/>
      <c r="C178" s="27"/>
      <c r="D178" s="27"/>
      <c r="E178" s="27"/>
      <c r="F178" s="27"/>
      <c r="G178" s="27"/>
      <c r="H178" s="27"/>
      <c r="I178" s="27"/>
      <c r="J178" s="27"/>
      <c r="K178" s="96"/>
      <c r="L178" s="27"/>
      <c r="M178" s="27"/>
      <c r="N178" s="27"/>
      <c r="O178" s="27"/>
      <c r="P178" s="28"/>
      <c r="Q178" s="28"/>
      <c r="R178" s="28"/>
      <c r="S178" s="28"/>
      <c r="T178" s="28"/>
      <c r="U178" s="28"/>
      <c r="V178" s="291"/>
      <c r="W178" s="291"/>
    </row>
    <row r="179" spans="1:23" ht="15.75" customHeight="1">
      <c r="A179" s="27"/>
      <c r="B179" s="27"/>
      <c r="C179" s="27"/>
      <c r="D179" s="27"/>
      <c r="E179" s="27"/>
      <c r="F179" s="27"/>
      <c r="G179" s="27"/>
      <c r="H179" s="27"/>
      <c r="I179" s="27"/>
      <c r="J179" s="27"/>
      <c r="K179" s="96"/>
      <c r="L179" s="27"/>
      <c r="M179" s="27"/>
      <c r="N179" s="27"/>
      <c r="O179" s="27"/>
      <c r="P179" s="28"/>
      <c r="Q179" s="28"/>
      <c r="R179" s="28"/>
      <c r="S179" s="28"/>
      <c r="T179" s="28"/>
      <c r="U179" s="28"/>
      <c r="V179" s="291"/>
      <c r="W179" s="291"/>
    </row>
    <row r="180" spans="1:23" ht="15.75" customHeight="1">
      <c r="A180" s="27"/>
      <c r="B180" s="27"/>
      <c r="C180" s="27"/>
      <c r="D180" s="27"/>
      <c r="E180" s="27"/>
      <c r="F180" s="27"/>
      <c r="G180" s="27"/>
      <c r="H180" s="27"/>
      <c r="I180" s="27"/>
      <c r="J180" s="27"/>
      <c r="K180" s="96"/>
      <c r="L180" s="27"/>
      <c r="M180" s="27"/>
      <c r="N180" s="27"/>
      <c r="O180" s="27"/>
      <c r="P180" s="28"/>
      <c r="Q180" s="28"/>
      <c r="R180" s="28"/>
      <c r="S180" s="28"/>
      <c r="T180" s="28"/>
      <c r="U180" s="28"/>
      <c r="V180" s="291"/>
      <c r="W180" s="291"/>
    </row>
    <row r="181" spans="1:23" ht="15.75" customHeight="1">
      <c r="A181" s="27"/>
      <c r="B181" s="27"/>
      <c r="C181" s="27"/>
      <c r="D181" s="27"/>
      <c r="E181" s="27"/>
      <c r="F181" s="27"/>
      <c r="G181" s="27"/>
      <c r="H181" s="27"/>
      <c r="I181" s="27"/>
      <c r="J181" s="27"/>
      <c r="K181" s="96"/>
      <c r="L181" s="27"/>
      <c r="M181" s="27"/>
      <c r="N181" s="27"/>
      <c r="O181" s="27"/>
      <c r="P181" s="28"/>
      <c r="Q181" s="28"/>
      <c r="R181" s="28"/>
      <c r="S181" s="28"/>
      <c r="T181" s="28"/>
      <c r="U181" s="28"/>
      <c r="V181" s="291"/>
      <c r="W181" s="291"/>
    </row>
    <row r="182" spans="1:23" ht="15.75" customHeight="1">
      <c r="A182" s="27"/>
      <c r="B182" s="27"/>
      <c r="C182" s="27"/>
      <c r="D182" s="27"/>
      <c r="E182" s="27"/>
      <c r="F182" s="27"/>
      <c r="G182" s="27"/>
      <c r="H182" s="27"/>
      <c r="I182" s="27"/>
      <c r="J182" s="27"/>
      <c r="K182" s="96"/>
      <c r="L182" s="27"/>
      <c r="M182" s="27"/>
      <c r="N182" s="27"/>
      <c r="O182" s="27"/>
      <c r="P182" s="28"/>
      <c r="Q182" s="28"/>
      <c r="R182" s="28"/>
      <c r="S182" s="28"/>
      <c r="T182" s="28"/>
      <c r="U182" s="28"/>
      <c r="V182" s="291"/>
      <c r="W182" s="291"/>
    </row>
    <row r="183" spans="1:23" ht="15.75" customHeight="1">
      <c r="A183" s="27"/>
      <c r="B183" s="27"/>
      <c r="C183" s="27"/>
      <c r="D183" s="27"/>
      <c r="E183" s="27"/>
      <c r="F183" s="27"/>
      <c r="G183" s="27"/>
      <c r="H183" s="27"/>
      <c r="I183" s="27"/>
      <c r="J183" s="27"/>
      <c r="K183" s="96"/>
      <c r="L183" s="27"/>
      <c r="M183" s="27"/>
      <c r="N183" s="27"/>
      <c r="O183" s="27"/>
      <c r="P183" s="28"/>
      <c r="Q183" s="28"/>
      <c r="R183" s="28"/>
      <c r="S183" s="28"/>
      <c r="T183" s="28"/>
      <c r="U183" s="28"/>
      <c r="V183" s="291"/>
      <c r="W183" s="291"/>
    </row>
    <row r="184" spans="1:23" ht="15.75" customHeight="1">
      <c r="A184" s="27"/>
      <c r="B184" s="27"/>
      <c r="C184" s="27"/>
      <c r="D184" s="27"/>
      <c r="E184" s="27"/>
      <c r="F184" s="27"/>
      <c r="G184" s="27"/>
      <c r="H184" s="27"/>
      <c r="I184" s="27"/>
      <c r="J184" s="27"/>
      <c r="K184" s="96"/>
      <c r="L184" s="27"/>
      <c r="M184" s="27"/>
      <c r="N184" s="27"/>
      <c r="O184" s="27"/>
      <c r="P184" s="28"/>
      <c r="Q184" s="28"/>
      <c r="R184" s="28"/>
      <c r="S184" s="28"/>
      <c r="T184" s="28"/>
      <c r="U184" s="28"/>
      <c r="V184" s="291"/>
      <c r="W184" s="291"/>
    </row>
    <row r="185" spans="1:23" ht="15.75" customHeight="1">
      <c r="A185" s="27"/>
      <c r="B185" s="27"/>
      <c r="C185" s="27"/>
      <c r="D185" s="27"/>
      <c r="E185" s="27"/>
      <c r="F185" s="27"/>
      <c r="G185" s="27"/>
      <c r="H185" s="27"/>
      <c r="I185" s="27"/>
      <c r="J185" s="27"/>
      <c r="K185" s="96"/>
      <c r="L185" s="27"/>
      <c r="M185" s="27"/>
      <c r="N185" s="27"/>
      <c r="O185" s="27"/>
      <c r="P185" s="28"/>
      <c r="Q185" s="28"/>
      <c r="R185" s="28"/>
      <c r="S185" s="28"/>
      <c r="T185" s="28"/>
      <c r="U185" s="28"/>
      <c r="V185" s="291"/>
      <c r="W185" s="291"/>
    </row>
    <row r="186" spans="1:23" ht="15.75" customHeight="1">
      <c r="A186" s="27"/>
      <c r="B186" s="27"/>
      <c r="C186" s="27"/>
      <c r="D186" s="27"/>
      <c r="E186" s="27"/>
      <c r="F186" s="27"/>
      <c r="G186" s="27"/>
      <c r="H186" s="27"/>
      <c r="I186" s="27"/>
      <c r="J186" s="27"/>
      <c r="K186" s="96"/>
      <c r="L186" s="27"/>
      <c r="M186" s="27"/>
      <c r="N186" s="27"/>
      <c r="O186" s="27"/>
      <c r="P186" s="28"/>
      <c r="Q186" s="28"/>
      <c r="R186" s="28"/>
      <c r="S186" s="28"/>
      <c r="T186" s="28"/>
      <c r="U186" s="28"/>
      <c r="V186" s="291"/>
      <c r="W186" s="291"/>
    </row>
    <row r="187" spans="1:23" ht="15.75" customHeight="1">
      <c r="A187" s="27"/>
      <c r="B187" s="27"/>
      <c r="C187" s="27"/>
      <c r="D187" s="27"/>
      <c r="E187" s="27"/>
      <c r="F187" s="27"/>
      <c r="G187" s="27"/>
      <c r="H187" s="27"/>
      <c r="I187" s="27"/>
      <c r="J187" s="27"/>
      <c r="K187" s="96"/>
      <c r="L187" s="27"/>
      <c r="M187" s="27"/>
      <c r="N187" s="27"/>
      <c r="O187" s="27"/>
      <c r="P187" s="28"/>
      <c r="Q187" s="28"/>
      <c r="R187" s="28"/>
      <c r="S187" s="28"/>
      <c r="T187" s="28"/>
      <c r="U187" s="28"/>
      <c r="V187" s="291"/>
      <c r="W187" s="291"/>
    </row>
    <row r="188" spans="1:23" ht="15.75" customHeight="1">
      <c r="A188" s="27"/>
      <c r="B188" s="27"/>
      <c r="C188" s="27"/>
      <c r="D188" s="27"/>
      <c r="E188" s="27"/>
      <c r="F188" s="27"/>
      <c r="G188" s="27"/>
      <c r="H188" s="27"/>
      <c r="I188" s="27"/>
      <c r="J188" s="27"/>
      <c r="K188" s="96"/>
      <c r="L188" s="27"/>
      <c r="M188" s="27"/>
      <c r="N188" s="27"/>
      <c r="O188" s="27"/>
      <c r="P188" s="28"/>
      <c r="Q188" s="28"/>
      <c r="R188" s="28"/>
      <c r="S188" s="28"/>
      <c r="T188" s="28"/>
      <c r="U188" s="28"/>
      <c r="V188" s="291"/>
      <c r="W188" s="291"/>
    </row>
    <row r="189" spans="1:23" ht="15.75" customHeight="1">
      <c r="A189" s="27"/>
      <c r="B189" s="27"/>
      <c r="C189" s="27"/>
      <c r="D189" s="27"/>
      <c r="E189" s="27"/>
      <c r="F189" s="27"/>
      <c r="G189" s="27"/>
      <c r="H189" s="27"/>
      <c r="I189" s="27"/>
      <c r="J189" s="27"/>
      <c r="K189" s="96"/>
      <c r="L189" s="27"/>
      <c r="M189" s="27"/>
      <c r="N189" s="27"/>
      <c r="O189" s="27"/>
      <c r="P189" s="28"/>
      <c r="Q189" s="28"/>
      <c r="R189" s="28"/>
      <c r="S189" s="28"/>
      <c r="T189" s="28"/>
      <c r="U189" s="28"/>
      <c r="V189" s="291"/>
      <c r="W189" s="291"/>
    </row>
    <row r="190" spans="1:23" ht="15.75" customHeight="1">
      <c r="A190" s="27"/>
      <c r="B190" s="27"/>
      <c r="C190" s="27"/>
      <c r="D190" s="27"/>
      <c r="E190" s="27"/>
      <c r="F190" s="27"/>
      <c r="G190" s="27"/>
      <c r="H190" s="27"/>
      <c r="I190" s="27"/>
      <c r="J190" s="27"/>
      <c r="K190" s="96"/>
      <c r="L190" s="27"/>
      <c r="M190" s="27"/>
      <c r="N190" s="27"/>
      <c r="O190" s="27"/>
      <c r="P190" s="28"/>
      <c r="Q190" s="28"/>
      <c r="R190" s="28"/>
      <c r="S190" s="28"/>
      <c r="T190" s="28"/>
      <c r="U190" s="28"/>
      <c r="V190" s="291"/>
      <c r="W190" s="291"/>
    </row>
    <row r="191" spans="1:23" ht="15.75" customHeight="1">
      <c r="A191" s="27"/>
      <c r="B191" s="27"/>
      <c r="C191" s="27"/>
      <c r="D191" s="27"/>
      <c r="E191" s="27"/>
      <c r="F191" s="27"/>
      <c r="G191" s="27"/>
      <c r="H191" s="27"/>
      <c r="I191" s="27"/>
      <c r="J191" s="27"/>
      <c r="K191" s="96"/>
      <c r="L191" s="27"/>
      <c r="M191" s="27"/>
      <c r="N191" s="27"/>
      <c r="O191" s="27"/>
      <c r="P191" s="28"/>
      <c r="Q191" s="28"/>
      <c r="R191" s="28"/>
      <c r="S191" s="28"/>
      <c r="T191" s="28"/>
      <c r="U191" s="28"/>
      <c r="V191" s="291"/>
      <c r="W191" s="291"/>
    </row>
    <row r="192" spans="1:23" ht="15.75" customHeight="1">
      <c r="A192" s="27"/>
      <c r="B192" s="27"/>
      <c r="C192" s="27"/>
      <c r="D192" s="27"/>
      <c r="E192" s="27"/>
      <c r="F192" s="27"/>
      <c r="G192" s="27"/>
      <c r="H192" s="27"/>
      <c r="I192" s="27"/>
      <c r="J192" s="27"/>
      <c r="K192" s="96"/>
      <c r="L192" s="27"/>
      <c r="M192" s="27"/>
      <c r="N192" s="27"/>
      <c r="O192" s="27"/>
      <c r="P192" s="28"/>
      <c r="Q192" s="28"/>
      <c r="R192" s="28"/>
      <c r="S192" s="28"/>
      <c r="T192" s="28"/>
      <c r="U192" s="28"/>
      <c r="V192" s="291"/>
      <c r="W192" s="291"/>
    </row>
    <row r="193" spans="1:23" ht="15.75" customHeight="1">
      <c r="A193" s="27"/>
      <c r="B193" s="27"/>
      <c r="C193" s="27"/>
      <c r="D193" s="27"/>
      <c r="E193" s="27"/>
      <c r="F193" s="27"/>
      <c r="G193" s="27"/>
      <c r="H193" s="27"/>
      <c r="I193" s="27"/>
      <c r="J193" s="27"/>
      <c r="K193" s="96"/>
      <c r="L193" s="27"/>
      <c r="M193" s="27"/>
      <c r="N193" s="27"/>
      <c r="O193" s="27"/>
      <c r="P193" s="28"/>
      <c r="Q193" s="28"/>
      <c r="R193" s="28"/>
      <c r="S193" s="28"/>
      <c r="T193" s="28"/>
      <c r="U193" s="28"/>
      <c r="V193" s="291"/>
      <c r="W193" s="291"/>
    </row>
    <row r="194" spans="1:23" ht="15.75" customHeight="1">
      <c r="A194" s="27"/>
      <c r="B194" s="27"/>
      <c r="C194" s="27"/>
      <c r="D194" s="27"/>
      <c r="E194" s="27"/>
      <c r="F194" s="27"/>
      <c r="G194" s="27"/>
      <c r="H194" s="27"/>
      <c r="I194" s="27"/>
      <c r="J194" s="27"/>
      <c r="K194" s="96"/>
      <c r="L194" s="27"/>
      <c r="M194" s="27"/>
      <c r="N194" s="27"/>
      <c r="O194" s="27"/>
      <c r="P194" s="28"/>
      <c r="Q194" s="28"/>
      <c r="R194" s="28"/>
      <c r="S194" s="28"/>
      <c r="T194" s="28"/>
      <c r="U194" s="28"/>
      <c r="V194" s="291"/>
      <c r="W194" s="291"/>
    </row>
    <row r="195" spans="1:23" ht="15.75" customHeight="1">
      <c r="A195" s="27"/>
      <c r="B195" s="27"/>
      <c r="C195" s="27"/>
      <c r="D195" s="27"/>
      <c r="E195" s="27"/>
      <c r="F195" s="27"/>
      <c r="G195" s="27"/>
      <c r="H195" s="27"/>
      <c r="I195" s="27"/>
      <c r="J195" s="27"/>
      <c r="K195" s="96"/>
      <c r="L195" s="27"/>
      <c r="M195" s="27"/>
      <c r="N195" s="27"/>
      <c r="O195" s="27"/>
      <c r="P195" s="28"/>
      <c r="Q195" s="28"/>
      <c r="R195" s="28"/>
      <c r="S195" s="28"/>
      <c r="T195" s="28"/>
      <c r="U195" s="28"/>
      <c r="V195" s="291"/>
      <c r="W195" s="291"/>
    </row>
    <row r="196" spans="1:23" ht="15.75" customHeight="1">
      <c r="A196" s="27"/>
      <c r="B196" s="27"/>
      <c r="C196" s="27"/>
      <c r="D196" s="27"/>
      <c r="E196" s="27"/>
      <c r="F196" s="27"/>
      <c r="G196" s="27"/>
      <c r="H196" s="27"/>
      <c r="I196" s="27"/>
      <c r="J196" s="27"/>
      <c r="K196" s="96"/>
      <c r="L196" s="27"/>
      <c r="M196" s="27"/>
      <c r="N196" s="27"/>
      <c r="O196" s="27"/>
      <c r="P196" s="28"/>
      <c r="Q196" s="28"/>
      <c r="R196" s="28"/>
      <c r="S196" s="28"/>
      <c r="T196" s="28"/>
      <c r="U196" s="28"/>
      <c r="V196" s="291"/>
      <c r="W196" s="291"/>
    </row>
    <row r="197" spans="1:23" ht="15.75" customHeight="1">
      <c r="A197" s="27"/>
      <c r="B197" s="27"/>
      <c r="C197" s="27"/>
      <c r="D197" s="27"/>
      <c r="E197" s="27"/>
      <c r="F197" s="27"/>
      <c r="G197" s="27"/>
      <c r="H197" s="27"/>
      <c r="I197" s="27"/>
      <c r="J197" s="27"/>
      <c r="K197" s="96"/>
      <c r="L197" s="27"/>
      <c r="M197" s="27"/>
      <c r="N197" s="27"/>
      <c r="O197" s="27"/>
      <c r="P197" s="28"/>
      <c r="Q197" s="28"/>
      <c r="R197" s="28"/>
      <c r="S197" s="28"/>
      <c r="T197" s="28"/>
      <c r="U197" s="28"/>
      <c r="V197" s="291"/>
      <c r="W197" s="291"/>
    </row>
    <row r="198" spans="1:23" ht="15.75" customHeight="1">
      <c r="A198" s="27"/>
      <c r="B198" s="27"/>
      <c r="C198" s="27"/>
      <c r="D198" s="27"/>
      <c r="E198" s="27"/>
      <c r="F198" s="27"/>
      <c r="G198" s="27"/>
      <c r="H198" s="27"/>
      <c r="I198" s="27"/>
      <c r="J198" s="27"/>
      <c r="K198" s="96"/>
      <c r="L198" s="27"/>
      <c r="M198" s="27"/>
      <c r="N198" s="27"/>
      <c r="O198" s="27"/>
      <c r="P198" s="28"/>
      <c r="Q198" s="28"/>
      <c r="R198" s="28"/>
      <c r="S198" s="28"/>
      <c r="T198" s="28"/>
      <c r="U198" s="28"/>
      <c r="V198" s="291"/>
      <c r="W198" s="291"/>
    </row>
    <row r="199" spans="1:23" ht="15.75" customHeight="1">
      <c r="A199" s="27"/>
      <c r="B199" s="27"/>
      <c r="C199" s="27"/>
      <c r="D199" s="27"/>
      <c r="E199" s="27"/>
      <c r="F199" s="27"/>
      <c r="G199" s="27"/>
      <c r="H199" s="27"/>
      <c r="I199" s="27"/>
      <c r="J199" s="27"/>
      <c r="K199" s="96"/>
      <c r="L199" s="27"/>
      <c r="M199" s="27"/>
      <c r="N199" s="27"/>
      <c r="O199" s="27"/>
      <c r="P199" s="28"/>
      <c r="Q199" s="28"/>
      <c r="R199" s="28"/>
      <c r="S199" s="28"/>
      <c r="T199" s="28"/>
      <c r="U199" s="28"/>
      <c r="V199" s="291"/>
      <c r="W199" s="291"/>
    </row>
    <row r="200" spans="1:23" ht="15.75" customHeight="1">
      <c r="A200" s="27"/>
      <c r="B200" s="27"/>
      <c r="C200" s="27"/>
      <c r="D200" s="27"/>
      <c r="E200" s="27"/>
      <c r="F200" s="27"/>
      <c r="G200" s="27"/>
      <c r="H200" s="27"/>
      <c r="I200" s="27"/>
      <c r="J200" s="27"/>
      <c r="K200" s="96"/>
      <c r="L200" s="27"/>
      <c r="M200" s="27"/>
      <c r="N200" s="27"/>
      <c r="O200" s="27"/>
      <c r="P200" s="28"/>
      <c r="Q200" s="28"/>
      <c r="R200" s="28"/>
      <c r="S200" s="28"/>
      <c r="T200" s="28"/>
      <c r="U200" s="28"/>
      <c r="V200" s="291"/>
      <c r="W200" s="291"/>
    </row>
    <row r="201" spans="1:23" ht="15.75" customHeight="1">
      <c r="A201" s="27"/>
      <c r="B201" s="27"/>
      <c r="C201" s="27"/>
      <c r="D201" s="27"/>
      <c r="E201" s="27"/>
      <c r="F201" s="27"/>
      <c r="G201" s="27"/>
      <c r="H201" s="27"/>
      <c r="I201" s="27"/>
      <c r="J201" s="27"/>
      <c r="K201" s="96"/>
      <c r="L201" s="27"/>
      <c r="M201" s="27"/>
      <c r="N201" s="27"/>
      <c r="O201" s="27"/>
      <c r="P201" s="28"/>
      <c r="Q201" s="28"/>
      <c r="R201" s="28"/>
      <c r="S201" s="28"/>
      <c r="T201" s="28"/>
      <c r="U201" s="28"/>
      <c r="V201" s="291"/>
      <c r="W201" s="291"/>
    </row>
    <row r="202" spans="1:23" ht="15.75" customHeight="1">
      <c r="A202" s="27"/>
      <c r="B202" s="27"/>
      <c r="C202" s="27"/>
      <c r="D202" s="27"/>
      <c r="E202" s="27"/>
      <c r="F202" s="27"/>
      <c r="G202" s="27"/>
      <c r="H202" s="27"/>
      <c r="I202" s="27"/>
      <c r="J202" s="27"/>
      <c r="K202" s="96"/>
      <c r="L202" s="27"/>
      <c r="M202" s="27"/>
      <c r="N202" s="27"/>
      <c r="O202" s="27"/>
      <c r="P202" s="28"/>
      <c r="Q202" s="28"/>
      <c r="R202" s="28"/>
      <c r="S202" s="28"/>
      <c r="T202" s="28"/>
      <c r="U202" s="28"/>
      <c r="V202" s="291"/>
      <c r="W202" s="291"/>
    </row>
    <row r="203" spans="1:23" ht="15.75" customHeight="1">
      <c r="A203" s="27"/>
      <c r="B203" s="27"/>
      <c r="C203" s="27"/>
      <c r="D203" s="27"/>
      <c r="E203" s="27"/>
      <c r="F203" s="27"/>
      <c r="G203" s="27"/>
      <c r="H203" s="27"/>
      <c r="I203" s="27"/>
      <c r="J203" s="27"/>
      <c r="K203" s="96"/>
      <c r="L203" s="27"/>
      <c r="M203" s="27"/>
      <c r="N203" s="27"/>
      <c r="O203" s="27"/>
      <c r="P203" s="28"/>
      <c r="Q203" s="28"/>
      <c r="R203" s="28"/>
      <c r="S203" s="28"/>
      <c r="T203" s="28"/>
      <c r="U203" s="28"/>
      <c r="V203" s="291"/>
      <c r="W203" s="291"/>
    </row>
    <row r="204" spans="1:23" ht="15.75" customHeight="1">
      <c r="A204" s="27"/>
      <c r="B204" s="27"/>
      <c r="C204" s="27"/>
      <c r="D204" s="27"/>
      <c r="E204" s="27"/>
      <c r="F204" s="27"/>
      <c r="G204" s="27"/>
      <c r="H204" s="27"/>
      <c r="I204" s="27"/>
      <c r="J204" s="27"/>
      <c r="K204" s="96"/>
      <c r="L204" s="27"/>
      <c r="M204" s="27"/>
      <c r="N204" s="27"/>
      <c r="O204" s="27"/>
      <c r="P204" s="28"/>
      <c r="Q204" s="28"/>
      <c r="R204" s="28"/>
      <c r="S204" s="28"/>
      <c r="T204" s="28"/>
      <c r="U204" s="28"/>
      <c r="V204" s="291"/>
      <c r="W204" s="291"/>
    </row>
    <row r="205" spans="1:23" ht="15.75" customHeight="1">
      <c r="A205" s="27"/>
      <c r="B205" s="27"/>
      <c r="C205" s="27"/>
      <c r="D205" s="27"/>
      <c r="E205" s="27"/>
      <c r="F205" s="27"/>
      <c r="G205" s="27"/>
      <c r="H205" s="27"/>
      <c r="I205" s="27"/>
      <c r="J205" s="27"/>
      <c r="K205" s="96"/>
      <c r="L205" s="27"/>
      <c r="M205" s="27"/>
      <c r="N205" s="27"/>
      <c r="O205" s="27"/>
      <c r="P205" s="28"/>
      <c r="Q205" s="28"/>
      <c r="R205" s="28"/>
      <c r="S205" s="28"/>
      <c r="T205" s="28"/>
      <c r="U205" s="28"/>
      <c r="V205" s="291"/>
      <c r="W205" s="291"/>
    </row>
    <row r="206" spans="1:23" ht="15.75" customHeight="1">
      <c r="A206" s="27"/>
      <c r="B206" s="27"/>
      <c r="C206" s="27"/>
      <c r="D206" s="27"/>
      <c r="E206" s="27"/>
      <c r="F206" s="27"/>
      <c r="G206" s="27"/>
      <c r="H206" s="27"/>
      <c r="I206" s="27"/>
      <c r="J206" s="27"/>
      <c r="K206" s="96"/>
      <c r="L206" s="27"/>
      <c r="M206" s="27"/>
      <c r="N206" s="27"/>
      <c r="O206" s="27"/>
      <c r="P206" s="28"/>
      <c r="Q206" s="28"/>
      <c r="R206" s="28"/>
      <c r="S206" s="28"/>
      <c r="T206" s="28"/>
      <c r="U206" s="28"/>
      <c r="V206" s="291"/>
      <c r="W206" s="291"/>
    </row>
    <row r="207" spans="1:23" ht="15.75" customHeight="1">
      <c r="A207" s="27"/>
      <c r="B207" s="27"/>
      <c r="C207" s="27"/>
      <c r="D207" s="27"/>
      <c r="E207" s="27"/>
      <c r="F207" s="27"/>
      <c r="G207" s="27"/>
      <c r="H207" s="27"/>
      <c r="I207" s="27"/>
      <c r="J207" s="27"/>
      <c r="K207" s="96"/>
      <c r="L207" s="27"/>
      <c r="M207" s="27"/>
      <c r="N207" s="27"/>
      <c r="O207" s="27"/>
      <c r="P207" s="28"/>
      <c r="Q207" s="28"/>
      <c r="R207" s="28"/>
      <c r="S207" s="28"/>
      <c r="T207" s="28"/>
      <c r="U207" s="28"/>
      <c r="V207" s="291"/>
      <c r="W207" s="291"/>
    </row>
    <row r="208" spans="1:23" ht="15.75" customHeight="1">
      <c r="A208" s="27"/>
      <c r="B208" s="27"/>
      <c r="C208" s="27"/>
      <c r="D208" s="27"/>
      <c r="E208" s="27"/>
      <c r="F208" s="27"/>
      <c r="G208" s="27"/>
      <c r="H208" s="27"/>
      <c r="I208" s="27"/>
      <c r="J208" s="27"/>
      <c r="K208" s="96"/>
      <c r="L208" s="27"/>
      <c r="M208" s="27"/>
      <c r="N208" s="27"/>
      <c r="O208" s="27"/>
      <c r="P208" s="28"/>
      <c r="Q208" s="28"/>
      <c r="R208" s="28"/>
      <c r="S208" s="28"/>
      <c r="T208" s="28"/>
      <c r="U208" s="28"/>
      <c r="V208" s="291"/>
      <c r="W208" s="291"/>
    </row>
    <row r="209" spans="1:23" ht="15.75" customHeight="1">
      <c r="A209" s="27"/>
      <c r="B209" s="27"/>
      <c r="C209" s="27"/>
      <c r="D209" s="27"/>
      <c r="E209" s="27"/>
      <c r="F209" s="27"/>
      <c r="G209" s="27"/>
      <c r="H209" s="27"/>
      <c r="I209" s="27"/>
      <c r="J209" s="27"/>
      <c r="K209" s="96"/>
      <c r="L209" s="27"/>
      <c r="M209" s="27"/>
      <c r="N209" s="27"/>
      <c r="O209" s="27"/>
      <c r="P209" s="28"/>
      <c r="Q209" s="28"/>
      <c r="R209" s="28"/>
      <c r="S209" s="28"/>
      <c r="T209" s="28"/>
      <c r="U209" s="28"/>
      <c r="V209" s="291"/>
      <c r="W209" s="291"/>
    </row>
    <row r="210" spans="1:23" ht="15.75" customHeight="1">
      <c r="A210" s="27"/>
      <c r="B210" s="27"/>
      <c r="C210" s="27"/>
      <c r="D210" s="27"/>
      <c r="E210" s="27"/>
      <c r="F210" s="27"/>
      <c r="G210" s="27"/>
      <c r="H210" s="27"/>
      <c r="I210" s="27"/>
      <c r="J210" s="27"/>
      <c r="K210" s="96"/>
      <c r="L210" s="27"/>
      <c r="M210" s="27"/>
      <c r="N210" s="27"/>
      <c r="O210" s="27"/>
      <c r="P210" s="28"/>
      <c r="Q210" s="28"/>
      <c r="R210" s="28"/>
      <c r="S210" s="28"/>
      <c r="T210" s="28"/>
      <c r="U210" s="28"/>
      <c r="V210" s="291"/>
      <c r="W210" s="291"/>
    </row>
    <row r="211" spans="1:23" ht="15.75" customHeight="1">
      <c r="A211" s="27"/>
      <c r="B211" s="27"/>
      <c r="C211" s="27"/>
      <c r="D211" s="27"/>
      <c r="E211" s="27"/>
      <c r="F211" s="27"/>
      <c r="G211" s="27"/>
      <c r="H211" s="27"/>
      <c r="I211" s="27"/>
      <c r="J211" s="27"/>
      <c r="K211" s="96"/>
      <c r="L211" s="27"/>
      <c r="M211" s="27"/>
      <c r="N211" s="27"/>
      <c r="O211" s="27"/>
      <c r="P211" s="28"/>
      <c r="Q211" s="28"/>
      <c r="R211" s="28"/>
      <c r="S211" s="28"/>
      <c r="T211" s="28"/>
      <c r="U211" s="28"/>
      <c r="V211" s="291"/>
      <c r="W211" s="291"/>
    </row>
    <row r="212" spans="1:23" ht="15.75" customHeight="1">
      <c r="A212" s="27"/>
      <c r="B212" s="27"/>
      <c r="C212" s="27"/>
      <c r="D212" s="27"/>
      <c r="E212" s="27"/>
      <c r="F212" s="27"/>
      <c r="G212" s="27"/>
      <c r="H212" s="27"/>
      <c r="I212" s="27"/>
      <c r="J212" s="27"/>
      <c r="K212" s="96"/>
      <c r="L212" s="27"/>
      <c r="M212" s="27"/>
      <c r="N212" s="27"/>
      <c r="O212" s="27"/>
      <c r="P212" s="28"/>
      <c r="Q212" s="28"/>
      <c r="R212" s="28"/>
      <c r="S212" s="28"/>
      <c r="T212" s="28"/>
      <c r="U212" s="28"/>
      <c r="V212" s="291"/>
      <c r="W212" s="291"/>
    </row>
    <row r="213" spans="1:23" ht="15.75" customHeight="1">
      <c r="A213" s="27"/>
      <c r="B213" s="27"/>
      <c r="C213" s="27"/>
      <c r="D213" s="27"/>
      <c r="E213" s="27"/>
      <c r="F213" s="27"/>
      <c r="G213" s="27"/>
      <c r="H213" s="27"/>
      <c r="I213" s="27"/>
      <c r="J213" s="27"/>
      <c r="K213" s="96"/>
      <c r="L213" s="27"/>
      <c r="M213" s="27"/>
      <c r="N213" s="27"/>
      <c r="O213" s="27"/>
      <c r="P213" s="28"/>
      <c r="Q213" s="28"/>
      <c r="R213" s="28"/>
      <c r="S213" s="28"/>
      <c r="T213" s="28"/>
      <c r="U213" s="28"/>
      <c r="V213" s="291"/>
      <c r="W213" s="291"/>
    </row>
    <row r="214" spans="1:23" ht="15.75" customHeight="1">
      <c r="A214" s="27"/>
      <c r="B214" s="27"/>
      <c r="C214" s="27"/>
      <c r="D214" s="27"/>
      <c r="E214" s="27"/>
      <c r="F214" s="27"/>
      <c r="G214" s="27"/>
      <c r="H214" s="27"/>
      <c r="I214" s="27"/>
      <c r="J214" s="27"/>
      <c r="K214" s="96"/>
      <c r="L214" s="27"/>
      <c r="M214" s="27"/>
      <c r="N214" s="27"/>
      <c r="O214" s="27"/>
      <c r="P214" s="28"/>
      <c r="Q214" s="28"/>
      <c r="R214" s="28"/>
      <c r="S214" s="28"/>
      <c r="T214" s="28"/>
      <c r="U214" s="28"/>
      <c r="V214" s="291"/>
      <c r="W214" s="291"/>
    </row>
    <row r="215" spans="1:23" ht="15.75" customHeight="1">
      <c r="A215" s="27"/>
      <c r="B215" s="27"/>
      <c r="C215" s="27"/>
      <c r="D215" s="27"/>
      <c r="E215" s="27"/>
      <c r="F215" s="27"/>
      <c r="G215" s="27"/>
      <c r="H215" s="27"/>
      <c r="I215" s="27"/>
      <c r="J215" s="27"/>
      <c r="K215" s="96"/>
      <c r="L215" s="27"/>
      <c r="M215" s="27"/>
      <c r="N215" s="27"/>
      <c r="O215" s="27"/>
      <c r="P215" s="28"/>
      <c r="Q215" s="28"/>
      <c r="R215" s="28"/>
      <c r="S215" s="28"/>
      <c r="T215" s="28"/>
      <c r="U215" s="28"/>
      <c r="V215" s="291"/>
      <c r="W215" s="291"/>
    </row>
    <row r="216" spans="1:23" ht="15.75" customHeight="1">
      <c r="A216" s="27"/>
      <c r="B216" s="27"/>
      <c r="C216" s="27"/>
      <c r="D216" s="27"/>
      <c r="E216" s="27"/>
      <c r="F216" s="27"/>
      <c r="G216" s="27"/>
      <c r="H216" s="27"/>
      <c r="I216" s="27"/>
      <c r="J216" s="27"/>
      <c r="K216" s="96"/>
      <c r="L216" s="27"/>
      <c r="M216" s="27"/>
      <c r="N216" s="27"/>
      <c r="O216" s="27"/>
      <c r="P216" s="28"/>
      <c r="Q216" s="28"/>
      <c r="R216" s="28"/>
      <c r="S216" s="28"/>
      <c r="T216" s="28"/>
      <c r="U216" s="28"/>
      <c r="V216" s="291"/>
      <c r="W216" s="291"/>
    </row>
    <row r="217" spans="1:23" ht="15.75" customHeight="1">
      <c r="A217" s="27"/>
      <c r="B217" s="27"/>
      <c r="C217" s="27"/>
      <c r="D217" s="27"/>
      <c r="E217" s="27"/>
      <c r="F217" s="27"/>
      <c r="G217" s="27"/>
      <c r="H217" s="27"/>
      <c r="I217" s="27"/>
      <c r="J217" s="27"/>
      <c r="K217" s="96"/>
      <c r="L217" s="27"/>
      <c r="M217" s="27"/>
      <c r="N217" s="27"/>
      <c r="O217" s="27"/>
      <c r="P217" s="28"/>
      <c r="Q217" s="28"/>
      <c r="R217" s="28"/>
      <c r="S217" s="28"/>
      <c r="T217" s="28"/>
      <c r="U217" s="28"/>
      <c r="V217" s="291"/>
      <c r="W217" s="291"/>
    </row>
    <row r="218" spans="1:23" ht="15.75" customHeight="1">
      <c r="A218" s="27"/>
      <c r="B218" s="27"/>
      <c r="C218" s="27"/>
      <c r="D218" s="27"/>
      <c r="E218" s="27"/>
      <c r="F218" s="27"/>
      <c r="G218" s="27"/>
      <c r="H218" s="27"/>
      <c r="I218" s="27"/>
      <c r="J218" s="27"/>
      <c r="K218" s="96"/>
      <c r="L218" s="27"/>
      <c r="M218" s="27"/>
      <c r="N218" s="27"/>
      <c r="O218" s="27"/>
      <c r="P218" s="28"/>
      <c r="Q218" s="28"/>
      <c r="R218" s="28"/>
      <c r="S218" s="28"/>
      <c r="T218" s="28"/>
      <c r="U218" s="28"/>
      <c r="V218" s="291"/>
      <c r="W218" s="291"/>
    </row>
    <row r="219" spans="1:23" ht="15.75" customHeight="1">
      <c r="A219" s="27"/>
      <c r="B219" s="27"/>
      <c r="C219" s="27"/>
      <c r="D219" s="27"/>
      <c r="E219" s="27"/>
      <c r="F219" s="27"/>
      <c r="G219" s="27"/>
      <c r="H219" s="27"/>
      <c r="I219" s="27"/>
      <c r="J219" s="27"/>
      <c r="K219" s="96"/>
      <c r="L219" s="27"/>
      <c r="M219" s="27"/>
      <c r="N219" s="27"/>
      <c r="O219" s="27"/>
      <c r="P219" s="28"/>
      <c r="Q219" s="28"/>
      <c r="R219" s="28"/>
      <c r="S219" s="28"/>
      <c r="T219" s="28"/>
      <c r="U219" s="28"/>
      <c r="V219" s="291"/>
      <c r="W219" s="291"/>
    </row>
    <row r="220" spans="1:23" ht="15.75" customHeight="1">
      <c r="A220" s="27"/>
      <c r="B220" s="27"/>
      <c r="C220" s="27"/>
      <c r="D220" s="27"/>
      <c r="E220" s="27"/>
      <c r="F220" s="27"/>
      <c r="G220" s="27"/>
      <c r="H220" s="27"/>
      <c r="I220" s="27"/>
      <c r="J220" s="27"/>
      <c r="K220" s="96"/>
      <c r="L220" s="27"/>
      <c r="M220" s="27"/>
      <c r="N220" s="27"/>
      <c r="O220" s="27"/>
      <c r="P220" s="28"/>
      <c r="Q220" s="28"/>
      <c r="R220" s="28"/>
      <c r="S220" s="28"/>
      <c r="T220" s="28"/>
      <c r="U220" s="28"/>
      <c r="V220" s="291"/>
      <c r="W220" s="291"/>
    </row>
    <row r="221" spans="1:23" ht="15.75" customHeight="1">
      <c r="A221" s="27"/>
      <c r="B221" s="27"/>
      <c r="C221" s="27"/>
      <c r="D221" s="27"/>
      <c r="E221" s="27"/>
      <c r="F221" s="27"/>
      <c r="G221" s="27"/>
      <c r="H221" s="27"/>
      <c r="I221" s="27"/>
      <c r="J221" s="27"/>
      <c r="K221" s="96"/>
      <c r="L221" s="27"/>
      <c r="M221" s="27"/>
      <c r="N221" s="27"/>
      <c r="O221" s="27"/>
      <c r="P221" s="28"/>
      <c r="Q221" s="28"/>
      <c r="R221" s="28"/>
      <c r="S221" s="28"/>
      <c r="T221" s="28"/>
      <c r="U221" s="28"/>
      <c r="V221" s="291"/>
      <c r="W221" s="291"/>
    </row>
    <row r="222" spans="1:23" ht="15.75" customHeight="1">
      <c r="A222" s="27"/>
      <c r="B222" s="27"/>
      <c r="C222" s="27"/>
      <c r="D222" s="27"/>
      <c r="E222" s="27"/>
      <c r="F222" s="27"/>
      <c r="G222" s="27"/>
      <c r="H222" s="27"/>
      <c r="I222" s="27"/>
      <c r="J222" s="27"/>
      <c r="K222" s="96"/>
      <c r="L222" s="27"/>
      <c r="M222" s="27"/>
      <c r="N222" s="27"/>
      <c r="O222" s="27"/>
      <c r="P222" s="28"/>
      <c r="Q222" s="28"/>
      <c r="R222" s="28"/>
      <c r="S222" s="28"/>
      <c r="T222" s="28"/>
      <c r="U222" s="28"/>
      <c r="V222" s="291"/>
      <c r="W222" s="291"/>
    </row>
    <row r="223" spans="1:23" ht="15.75" customHeight="1">
      <c r="A223" s="27"/>
      <c r="B223" s="27"/>
      <c r="C223" s="27"/>
      <c r="D223" s="27"/>
      <c r="E223" s="27"/>
      <c r="F223" s="27"/>
      <c r="G223" s="27"/>
      <c r="H223" s="27"/>
      <c r="I223" s="27"/>
      <c r="J223" s="27"/>
      <c r="K223" s="96"/>
      <c r="L223" s="27"/>
      <c r="M223" s="27"/>
      <c r="N223" s="27"/>
      <c r="O223" s="27"/>
      <c r="P223" s="28"/>
      <c r="Q223" s="28"/>
      <c r="R223" s="28"/>
      <c r="S223" s="28"/>
      <c r="T223" s="28"/>
      <c r="U223" s="28"/>
      <c r="V223" s="291"/>
      <c r="W223" s="291"/>
    </row>
    <row r="224" spans="1:23" ht="15.75" customHeight="1">
      <c r="A224" s="27"/>
      <c r="B224" s="27"/>
      <c r="C224" s="27"/>
      <c r="D224" s="27"/>
      <c r="E224" s="27"/>
      <c r="F224" s="27"/>
      <c r="G224" s="27"/>
      <c r="H224" s="27"/>
      <c r="I224" s="27"/>
      <c r="J224" s="27"/>
      <c r="K224" s="96"/>
      <c r="L224" s="27"/>
      <c r="M224" s="27"/>
      <c r="N224" s="27"/>
      <c r="O224" s="27"/>
      <c r="P224" s="28"/>
      <c r="Q224" s="28"/>
      <c r="R224" s="28"/>
      <c r="S224" s="28"/>
      <c r="T224" s="28"/>
      <c r="U224" s="28"/>
      <c r="V224" s="291"/>
      <c r="W224" s="291"/>
    </row>
    <row r="225" spans="1:23" ht="15.75" customHeight="1">
      <c r="A225" s="27"/>
      <c r="B225" s="27"/>
      <c r="C225" s="27"/>
      <c r="D225" s="27"/>
      <c r="E225" s="27"/>
      <c r="F225" s="27"/>
      <c r="G225" s="27"/>
      <c r="H225" s="27"/>
      <c r="I225" s="27"/>
      <c r="J225" s="27"/>
      <c r="K225" s="96"/>
      <c r="L225" s="27"/>
      <c r="M225" s="27"/>
      <c r="N225" s="27"/>
      <c r="O225" s="27"/>
      <c r="P225" s="28"/>
      <c r="Q225" s="28"/>
      <c r="R225" s="28"/>
      <c r="S225" s="28"/>
      <c r="T225" s="28"/>
      <c r="U225" s="28"/>
      <c r="V225" s="291"/>
      <c r="W225" s="291"/>
    </row>
    <row r="226" spans="1:23" ht="15.75" customHeight="1">
      <c r="A226" s="27"/>
      <c r="B226" s="27"/>
      <c r="C226" s="27"/>
      <c r="D226" s="27"/>
      <c r="E226" s="27"/>
      <c r="F226" s="27"/>
      <c r="G226" s="27"/>
      <c r="H226" s="27"/>
      <c r="I226" s="27"/>
      <c r="J226" s="27"/>
      <c r="K226" s="96"/>
      <c r="L226" s="27"/>
      <c r="M226" s="27"/>
      <c r="N226" s="27"/>
      <c r="O226" s="27"/>
      <c r="P226" s="28"/>
      <c r="Q226" s="28"/>
      <c r="R226" s="28"/>
      <c r="S226" s="28"/>
      <c r="T226" s="28"/>
      <c r="U226" s="28"/>
      <c r="V226" s="291"/>
      <c r="W226" s="291"/>
    </row>
    <row r="227" spans="1:23" ht="15.75" customHeight="1">
      <c r="A227" s="27"/>
      <c r="B227" s="27"/>
      <c r="C227" s="27"/>
      <c r="D227" s="27"/>
      <c r="E227" s="27"/>
      <c r="F227" s="27"/>
      <c r="G227" s="27"/>
      <c r="H227" s="27"/>
      <c r="I227" s="27"/>
      <c r="J227" s="27"/>
      <c r="K227" s="96"/>
      <c r="L227" s="27"/>
      <c r="M227" s="27"/>
      <c r="N227" s="27"/>
      <c r="O227" s="27"/>
      <c r="P227" s="28"/>
      <c r="Q227" s="28"/>
      <c r="R227" s="28"/>
      <c r="S227" s="28"/>
      <c r="T227" s="28"/>
      <c r="U227" s="28"/>
      <c r="V227" s="291"/>
      <c r="W227" s="291"/>
    </row>
    <row r="228" spans="1:23" ht="15.75" customHeight="1">
      <c r="A228" s="27"/>
      <c r="B228" s="27"/>
      <c r="C228" s="27"/>
      <c r="D228" s="27"/>
      <c r="E228" s="27"/>
      <c r="F228" s="27"/>
      <c r="G228" s="27"/>
      <c r="H228" s="27"/>
      <c r="I228" s="27"/>
      <c r="J228" s="27"/>
      <c r="K228" s="96"/>
      <c r="L228" s="27"/>
      <c r="M228" s="27"/>
      <c r="N228" s="27"/>
      <c r="O228" s="27"/>
      <c r="P228" s="28"/>
      <c r="Q228" s="28"/>
      <c r="R228" s="28"/>
      <c r="S228" s="28"/>
      <c r="T228" s="28"/>
      <c r="U228" s="28"/>
      <c r="V228" s="291"/>
      <c r="W228" s="291"/>
    </row>
    <row r="229" spans="1:23" ht="15.75" customHeight="1">
      <c r="A229" s="27"/>
      <c r="B229" s="27"/>
      <c r="C229" s="27"/>
      <c r="D229" s="27"/>
      <c r="E229" s="27"/>
      <c r="F229" s="27"/>
      <c r="G229" s="27"/>
      <c r="H229" s="27"/>
      <c r="I229" s="27"/>
      <c r="J229" s="27"/>
      <c r="K229" s="96"/>
      <c r="L229" s="27"/>
      <c r="M229" s="27"/>
      <c r="N229" s="27"/>
      <c r="O229" s="27"/>
      <c r="P229" s="28"/>
      <c r="Q229" s="28"/>
      <c r="R229" s="28"/>
      <c r="S229" s="28"/>
      <c r="T229" s="28"/>
      <c r="U229" s="28"/>
      <c r="V229" s="291"/>
      <c r="W229" s="291"/>
    </row>
    <row r="230" spans="1:23" ht="15.75" customHeight="1">
      <c r="A230" s="27"/>
      <c r="B230" s="27"/>
      <c r="C230" s="27"/>
      <c r="D230" s="27"/>
      <c r="E230" s="27"/>
      <c r="F230" s="27"/>
      <c r="G230" s="27"/>
      <c r="H230" s="27"/>
      <c r="I230" s="27"/>
      <c r="J230" s="27"/>
      <c r="K230" s="96"/>
      <c r="L230" s="27"/>
      <c r="M230" s="27"/>
      <c r="N230" s="27"/>
      <c r="O230" s="27"/>
      <c r="P230" s="28"/>
      <c r="Q230" s="28"/>
      <c r="R230" s="28"/>
      <c r="S230" s="28"/>
      <c r="T230" s="28"/>
      <c r="U230" s="28"/>
      <c r="V230" s="291"/>
      <c r="W230" s="291"/>
    </row>
    <row r="231" spans="1:23" ht="15.75" customHeight="1">
      <c r="A231" s="27"/>
      <c r="B231" s="27"/>
      <c r="C231" s="27"/>
      <c r="D231" s="27"/>
      <c r="E231" s="27"/>
      <c r="F231" s="27"/>
      <c r="G231" s="27"/>
      <c r="H231" s="27"/>
      <c r="I231" s="27"/>
      <c r="J231" s="27"/>
      <c r="K231" s="96"/>
      <c r="L231" s="27"/>
      <c r="M231" s="27"/>
      <c r="N231" s="27"/>
      <c r="O231" s="27"/>
      <c r="P231" s="28"/>
      <c r="Q231" s="28"/>
      <c r="R231" s="28"/>
      <c r="S231" s="28"/>
      <c r="T231" s="28"/>
      <c r="U231" s="28"/>
      <c r="V231" s="291"/>
      <c r="W231" s="291"/>
    </row>
    <row r="232" spans="1:23" ht="15.75" customHeight="1">
      <c r="A232" s="27"/>
      <c r="B232" s="27"/>
      <c r="C232" s="27"/>
      <c r="D232" s="27"/>
      <c r="E232" s="27"/>
      <c r="F232" s="27"/>
      <c r="G232" s="27"/>
      <c r="H232" s="27"/>
      <c r="I232" s="27"/>
      <c r="J232" s="27"/>
      <c r="K232" s="96"/>
      <c r="L232" s="27"/>
      <c r="M232" s="27"/>
      <c r="N232" s="27"/>
      <c r="O232" s="27"/>
      <c r="P232" s="28"/>
      <c r="Q232" s="28"/>
      <c r="R232" s="28"/>
      <c r="S232" s="28"/>
      <c r="T232" s="28"/>
      <c r="U232" s="28"/>
      <c r="V232" s="291"/>
      <c r="W232" s="291"/>
    </row>
    <row r="233" spans="1:23" ht="15.75" customHeight="1">
      <c r="A233" s="27"/>
      <c r="B233" s="27"/>
      <c r="C233" s="27"/>
      <c r="D233" s="27"/>
      <c r="E233" s="27"/>
      <c r="F233" s="27"/>
      <c r="G233" s="27"/>
      <c r="H233" s="27"/>
      <c r="I233" s="27"/>
      <c r="J233" s="27"/>
      <c r="K233" s="96"/>
      <c r="L233" s="27"/>
      <c r="M233" s="27"/>
      <c r="N233" s="27"/>
      <c r="O233" s="27"/>
      <c r="P233" s="28"/>
      <c r="Q233" s="28"/>
      <c r="R233" s="28"/>
      <c r="S233" s="28"/>
      <c r="T233" s="28"/>
      <c r="U233" s="28"/>
      <c r="V233" s="291"/>
      <c r="W233" s="291"/>
    </row>
    <row r="234" spans="1:23" ht="15.75" customHeight="1">
      <c r="A234" s="27"/>
      <c r="B234" s="27"/>
      <c r="C234" s="27"/>
      <c r="D234" s="27"/>
      <c r="E234" s="27"/>
      <c r="F234" s="27"/>
      <c r="G234" s="27"/>
      <c r="H234" s="27"/>
      <c r="I234" s="27"/>
      <c r="J234" s="27"/>
      <c r="K234" s="96"/>
      <c r="L234" s="27"/>
      <c r="M234" s="27"/>
      <c r="N234" s="27"/>
      <c r="O234" s="27"/>
      <c r="P234" s="28"/>
      <c r="Q234" s="28"/>
      <c r="R234" s="28"/>
      <c r="S234" s="28"/>
      <c r="T234" s="28"/>
      <c r="U234" s="28"/>
      <c r="V234" s="291"/>
      <c r="W234" s="291"/>
    </row>
    <row r="235" spans="1:23" ht="15.75" customHeight="1">
      <c r="A235" s="27"/>
      <c r="B235" s="27"/>
      <c r="C235" s="27"/>
      <c r="D235" s="27"/>
      <c r="E235" s="27"/>
      <c r="F235" s="27"/>
      <c r="G235" s="27"/>
      <c r="H235" s="27"/>
      <c r="I235" s="27"/>
      <c r="J235" s="27"/>
      <c r="K235" s="96"/>
      <c r="L235" s="27"/>
      <c r="M235" s="27"/>
      <c r="N235" s="27"/>
      <c r="O235" s="27"/>
      <c r="P235" s="28"/>
      <c r="Q235" s="28"/>
      <c r="R235" s="28"/>
      <c r="S235" s="28"/>
      <c r="T235" s="28"/>
      <c r="U235" s="28"/>
      <c r="V235" s="291"/>
      <c r="W235" s="291"/>
    </row>
    <row r="236" spans="1:23" ht="15.75" customHeight="1">
      <c r="A236" s="27"/>
      <c r="B236" s="27"/>
      <c r="C236" s="27"/>
      <c r="D236" s="27"/>
      <c r="E236" s="27"/>
      <c r="F236" s="27"/>
      <c r="G236" s="27"/>
      <c r="H236" s="27"/>
      <c r="I236" s="27"/>
      <c r="J236" s="27"/>
      <c r="K236" s="96"/>
      <c r="L236" s="27"/>
      <c r="M236" s="27"/>
      <c r="N236" s="27"/>
      <c r="O236" s="27"/>
      <c r="P236" s="28"/>
      <c r="Q236" s="28"/>
      <c r="R236" s="28"/>
      <c r="S236" s="28"/>
      <c r="T236" s="28"/>
      <c r="U236" s="28"/>
      <c r="V236" s="291"/>
      <c r="W236" s="291"/>
    </row>
    <row r="237" spans="1:23" ht="15.75" customHeight="1">
      <c r="A237" s="27"/>
      <c r="B237" s="27"/>
      <c r="C237" s="27"/>
      <c r="D237" s="27"/>
      <c r="E237" s="27"/>
      <c r="F237" s="27"/>
      <c r="G237" s="27"/>
      <c r="H237" s="27"/>
      <c r="I237" s="27"/>
      <c r="J237" s="27"/>
      <c r="K237" s="96"/>
      <c r="L237" s="27"/>
      <c r="M237" s="27"/>
      <c r="N237" s="27"/>
      <c r="O237" s="27"/>
      <c r="P237" s="28"/>
      <c r="Q237" s="28"/>
      <c r="R237" s="28"/>
      <c r="S237" s="28"/>
      <c r="T237" s="28"/>
      <c r="U237" s="28"/>
      <c r="V237" s="291"/>
      <c r="W237" s="291"/>
    </row>
    <row r="238" spans="1:23" ht="15.75" customHeight="1">
      <c r="A238" s="27"/>
      <c r="B238" s="27"/>
      <c r="C238" s="27"/>
      <c r="D238" s="27"/>
      <c r="E238" s="27"/>
      <c r="F238" s="27"/>
      <c r="G238" s="27"/>
      <c r="H238" s="27"/>
      <c r="I238" s="27"/>
      <c r="J238" s="27"/>
      <c r="K238" s="96"/>
      <c r="L238" s="27"/>
      <c r="M238" s="27"/>
      <c r="N238" s="27"/>
      <c r="O238" s="27"/>
      <c r="P238" s="28"/>
      <c r="Q238" s="28"/>
      <c r="R238" s="28"/>
      <c r="S238" s="28"/>
      <c r="T238" s="28"/>
      <c r="U238" s="28"/>
      <c r="V238" s="291"/>
      <c r="W238" s="291"/>
    </row>
    <row r="239" spans="1:23" ht="15.75" customHeight="1">
      <c r="D239" s="12"/>
      <c r="K239" s="97"/>
      <c r="Q239" s="291"/>
      <c r="R239" s="291"/>
      <c r="S239" s="291"/>
      <c r="T239" s="291"/>
      <c r="U239" s="291"/>
      <c r="V239" s="291"/>
      <c r="W239" s="291"/>
    </row>
    <row r="240" spans="1:23" ht="15.75" customHeight="1">
      <c r="D240" s="12"/>
      <c r="K240" s="97"/>
      <c r="Q240" s="291"/>
      <c r="R240" s="291"/>
      <c r="S240" s="291"/>
      <c r="T240" s="291"/>
      <c r="U240" s="291"/>
      <c r="V240" s="291"/>
      <c r="W240" s="291"/>
    </row>
    <row r="241" spans="4:23" ht="15.75" customHeight="1">
      <c r="D241" s="12"/>
      <c r="K241" s="97"/>
      <c r="Q241" s="291"/>
      <c r="R241" s="291"/>
      <c r="S241" s="291"/>
      <c r="T241" s="291"/>
      <c r="U241" s="291"/>
      <c r="V241" s="291"/>
      <c r="W241" s="291"/>
    </row>
    <row r="242" spans="4:23" ht="15.75" customHeight="1">
      <c r="D242" s="12"/>
      <c r="K242" s="97"/>
      <c r="Q242" s="291"/>
      <c r="R242" s="291"/>
      <c r="S242" s="291"/>
      <c r="T242" s="291"/>
      <c r="U242" s="291"/>
      <c r="V242" s="291"/>
      <c r="W242" s="291"/>
    </row>
    <row r="243" spans="4:23" ht="15.75" customHeight="1">
      <c r="D243" s="12"/>
      <c r="K243" s="97"/>
      <c r="Q243" s="291"/>
      <c r="R243" s="291"/>
      <c r="S243" s="291"/>
      <c r="T243" s="291"/>
      <c r="U243" s="291"/>
      <c r="V243" s="291"/>
      <c r="W243" s="291"/>
    </row>
    <row r="244" spans="4:23" ht="15.75" customHeight="1">
      <c r="D244" s="12"/>
      <c r="K244" s="97"/>
      <c r="Q244" s="291"/>
      <c r="R244" s="291"/>
      <c r="S244" s="291"/>
      <c r="T244" s="291"/>
      <c r="U244" s="291"/>
      <c r="V244" s="291"/>
      <c r="W244" s="291"/>
    </row>
    <row r="245" spans="4:23" ht="15.75" customHeight="1">
      <c r="D245" s="12"/>
      <c r="K245" s="97"/>
      <c r="Q245" s="291"/>
      <c r="R245" s="291"/>
      <c r="S245" s="291"/>
      <c r="T245" s="291"/>
      <c r="U245" s="291"/>
      <c r="V245" s="291"/>
      <c r="W245" s="291"/>
    </row>
    <row r="246" spans="4:23" ht="15.75" customHeight="1">
      <c r="D246" s="12"/>
      <c r="K246" s="97"/>
      <c r="Q246" s="291"/>
      <c r="R246" s="291"/>
      <c r="S246" s="291"/>
      <c r="T246" s="291"/>
      <c r="U246" s="291"/>
      <c r="V246" s="291"/>
      <c r="W246" s="291"/>
    </row>
    <row r="247" spans="4:23" ht="15.75" customHeight="1">
      <c r="D247" s="12"/>
      <c r="K247" s="97"/>
      <c r="Q247" s="291"/>
      <c r="R247" s="291"/>
      <c r="S247" s="291"/>
      <c r="T247" s="291"/>
      <c r="U247" s="291"/>
      <c r="V247" s="291"/>
      <c r="W247" s="291"/>
    </row>
    <row r="248" spans="4:23" ht="15.75" customHeight="1">
      <c r="D248" s="12"/>
      <c r="K248" s="97"/>
      <c r="Q248" s="291"/>
      <c r="R248" s="291"/>
      <c r="S248" s="291"/>
      <c r="T248" s="291"/>
      <c r="U248" s="291"/>
      <c r="V248" s="291"/>
      <c r="W248" s="291"/>
    </row>
    <row r="249" spans="4:23" ht="15.75" customHeight="1">
      <c r="D249" s="12"/>
      <c r="K249" s="97"/>
      <c r="Q249" s="291"/>
      <c r="R249" s="291"/>
      <c r="S249" s="291"/>
      <c r="T249" s="291"/>
      <c r="U249" s="291"/>
      <c r="V249" s="291"/>
      <c r="W249" s="291"/>
    </row>
    <row r="250" spans="4:23" ht="15.75" customHeight="1">
      <c r="D250" s="12"/>
      <c r="K250" s="97"/>
      <c r="Q250" s="291"/>
      <c r="R250" s="291"/>
      <c r="S250" s="291"/>
      <c r="T250" s="291"/>
      <c r="U250" s="291"/>
      <c r="V250" s="291"/>
      <c r="W250" s="291"/>
    </row>
    <row r="251" spans="4:23" ht="15.75" customHeight="1">
      <c r="D251" s="12"/>
      <c r="K251" s="97"/>
      <c r="Q251" s="291"/>
      <c r="R251" s="291"/>
      <c r="S251" s="291"/>
      <c r="T251" s="291"/>
      <c r="U251" s="291"/>
      <c r="V251" s="291"/>
      <c r="W251" s="291"/>
    </row>
    <row r="252" spans="4:23" ht="15.75" customHeight="1">
      <c r="D252" s="12"/>
      <c r="K252" s="97"/>
      <c r="Q252" s="291"/>
      <c r="R252" s="291"/>
      <c r="S252" s="291"/>
      <c r="T252" s="291"/>
      <c r="U252" s="291"/>
      <c r="V252" s="291"/>
      <c r="W252" s="291"/>
    </row>
    <row r="253" spans="4:23" ht="15.75" customHeight="1">
      <c r="D253" s="12"/>
      <c r="K253" s="97"/>
      <c r="Q253" s="291"/>
      <c r="R253" s="291"/>
      <c r="S253" s="291"/>
      <c r="T253" s="291"/>
      <c r="U253" s="291"/>
      <c r="V253" s="291"/>
      <c r="W253" s="291"/>
    </row>
    <row r="254" spans="4:23" ht="15.75" customHeight="1">
      <c r="D254" s="12"/>
      <c r="K254" s="97"/>
      <c r="Q254" s="291"/>
      <c r="R254" s="291"/>
      <c r="S254" s="291"/>
      <c r="T254" s="291"/>
      <c r="U254" s="291"/>
      <c r="V254" s="291"/>
      <c r="W254" s="291"/>
    </row>
    <row r="255" spans="4:23" ht="15.75" customHeight="1">
      <c r="D255" s="12"/>
      <c r="K255" s="97"/>
      <c r="Q255" s="291"/>
      <c r="R255" s="291"/>
      <c r="S255" s="291"/>
      <c r="T255" s="291"/>
      <c r="U255" s="291"/>
      <c r="V255" s="291"/>
      <c r="W255" s="291"/>
    </row>
    <row r="256" spans="4:23" ht="15.75" customHeight="1">
      <c r="D256" s="12"/>
      <c r="K256" s="97"/>
      <c r="Q256" s="291"/>
      <c r="R256" s="291"/>
      <c r="S256" s="291"/>
      <c r="T256" s="291"/>
      <c r="U256" s="291"/>
      <c r="V256" s="291"/>
      <c r="W256" s="291"/>
    </row>
    <row r="257" spans="4:23" ht="15.75" customHeight="1">
      <c r="D257" s="12"/>
      <c r="K257" s="97"/>
      <c r="Q257" s="291"/>
      <c r="R257" s="291"/>
      <c r="S257" s="291"/>
      <c r="T257" s="291"/>
      <c r="U257" s="291"/>
      <c r="V257" s="291"/>
      <c r="W257" s="291"/>
    </row>
    <row r="258" spans="4:23" ht="15.75" customHeight="1">
      <c r="D258" s="12"/>
      <c r="K258" s="97"/>
      <c r="Q258" s="291"/>
      <c r="R258" s="291"/>
      <c r="S258" s="291"/>
      <c r="T258" s="291"/>
      <c r="U258" s="291"/>
      <c r="V258" s="291"/>
      <c r="W258" s="291"/>
    </row>
    <row r="259" spans="4:23" ht="15.75" customHeight="1">
      <c r="D259" s="12"/>
      <c r="K259" s="97"/>
      <c r="Q259" s="291"/>
      <c r="R259" s="291"/>
      <c r="S259" s="291"/>
      <c r="T259" s="291"/>
      <c r="U259" s="291"/>
      <c r="V259" s="291"/>
      <c r="W259" s="291"/>
    </row>
    <row r="260" spans="4:23" ht="15.75" customHeight="1">
      <c r="D260" s="12"/>
      <c r="K260" s="97"/>
      <c r="Q260" s="291"/>
      <c r="R260" s="291"/>
      <c r="S260" s="291"/>
      <c r="T260" s="291"/>
      <c r="U260" s="291"/>
      <c r="V260" s="291"/>
      <c r="W260" s="291"/>
    </row>
    <row r="261" spans="4:23" ht="15.75" customHeight="1">
      <c r="D261" s="12"/>
      <c r="K261" s="97"/>
      <c r="Q261" s="291"/>
      <c r="R261" s="291"/>
      <c r="S261" s="291"/>
      <c r="T261" s="291"/>
      <c r="U261" s="291"/>
      <c r="V261" s="291"/>
      <c r="W261" s="291"/>
    </row>
    <row r="262" spans="4:23" ht="15.75" customHeight="1">
      <c r="D262" s="12"/>
      <c r="K262" s="97"/>
      <c r="Q262" s="291"/>
      <c r="R262" s="291"/>
      <c r="S262" s="291"/>
      <c r="T262" s="291"/>
      <c r="U262" s="291"/>
      <c r="V262" s="291"/>
      <c r="W262" s="291"/>
    </row>
    <row r="263" spans="4:23" ht="15.75" customHeight="1">
      <c r="D263" s="12"/>
      <c r="K263" s="97"/>
      <c r="Q263" s="291"/>
      <c r="R263" s="291"/>
      <c r="S263" s="291"/>
      <c r="T263" s="291"/>
      <c r="U263" s="291"/>
      <c r="V263" s="291"/>
      <c r="W263" s="291"/>
    </row>
    <row r="264" spans="4:23" ht="15.75" customHeight="1">
      <c r="D264" s="12"/>
      <c r="K264" s="97"/>
      <c r="Q264" s="291"/>
      <c r="R264" s="291"/>
      <c r="S264" s="291"/>
      <c r="T264" s="291"/>
      <c r="U264" s="291"/>
      <c r="V264" s="291"/>
      <c r="W264" s="291"/>
    </row>
    <row r="265" spans="4:23" ht="15.75" customHeight="1">
      <c r="D265" s="12"/>
      <c r="K265" s="97"/>
      <c r="Q265" s="291"/>
      <c r="R265" s="291"/>
      <c r="S265" s="291"/>
      <c r="T265" s="291"/>
      <c r="U265" s="291"/>
      <c r="V265" s="291"/>
      <c r="W265" s="291"/>
    </row>
    <row r="266" spans="4:23" ht="15.75" customHeight="1">
      <c r="D266" s="12"/>
      <c r="K266" s="97"/>
      <c r="Q266" s="291"/>
      <c r="R266" s="291"/>
      <c r="S266" s="291"/>
      <c r="T266" s="291"/>
      <c r="U266" s="291"/>
      <c r="V266" s="291"/>
      <c r="W266" s="291"/>
    </row>
    <row r="267" spans="4:23" ht="15.75" customHeight="1">
      <c r="D267" s="12"/>
      <c r="K267" s="97"/>
      <c r="Q267" s="291"/>
      <c r="R267" s="291"/>
      <c r="S267" s="291"/>
      <c r="T267" s="291"/>
      <c r="U267" s="291"/>
      <c r="V267" s="291"/>
      <c r="W267" s="291"/>
    </row>
    <row r="268" spans="4:23" ht="15.75" customHeight="1">
      <c r="D268" s="12"/>
      <c r="K268" s="97"/>
      <c r="Q268" s="291"/>
      <c r="R268" s="291"/>
      <c r="S268" s="291"/>
      <c r="T268" s="291"/>
      <c r="U268" s="291"/>
      <c r="V268" s="291"/>
      <c r="W268" s="291"/>
    </row>
    <row r="269" spans="4:23" ht="15.75" customHeight="1">
      <c r="D269" s="12"/>
      <c r="K269" s="97"/>
      <c r="Q269" s="291"/>
      <c r="R269" s="291"/>
      <c r="S269" s="291"/>
      <c r="T269" s="291"/>
      <c r="U269" s="291"/>
      <c r="V269" s="291"/>
      <c r="W269" s="291"/>
    </row>
    <row r="270" spans="4:23" ht="15.75" customHeight="1">
      <c r="D270" s="12"/>
      <c r="K270" s="97"/>
      <c r="Q270" s="291"/>
      <c r="R270" s="291"/>
      <c r="S270" s="291"/>
      <c r="T270" s="291"/>
      <c r="U270" s="291"/>
      <c r="V270" s="291"/>
      <c r="W270" s="291"/>
    </row>
    <row r="271" spans="4:23" ht="15.75" customHeight="1">
      <c r="D271" s="12"/>
      <c r="K271" s="97"/>
      <c r="Q271" s="291"/>
      <c r="R271" s="291"/>
      <c r="S271" s="291"/>
      <c r="T271" s="291"/>
      <c r="U271" s="291"/>
      <c r="V271" s="291"/>
      <c r="W271" s="291"/>
    </row>
    <row r="272" spans="4:23" ht="15.75" customHeight="1">
      <c r="D272" s="12"/>
      <c r="K272" s="97"/>
      <c r="Q272" s="291"/>
      <c r="R272" s="291"/>
      <c r="S272" s="291"/>
      <c r="T272" s="291"/>
      <c r="U272" s="291"/>
      <c r="V272" s="291"/>
      <c r="W272" s="291"/>
    </row>
    <row r="273" spans="4:23" ht="15.75" customHeight="1">
      <c r="D273" s="12"/>
      <c r="K273" s="97"/>
      <c r="Q273" s="291"/>
      <c r="R273" s="291"/>
      <c r="S273" s="291"/>
      <c r="T273" s="291"/>
      <c r="U273" s="291"/>
      <c r="V273" s="291"/>
      <c r="W273" s="291"/>
    </row>
    <row r="274" spans="4:23" ht="15.75" customHeight="1">
      <c r="D274" s="12"/>
      <c r="K274" s="97"/>
      <c r="Q274" s="291"/>
      <c r="R274" s="291"/>
      <c r="S274" s="291"/>
      <c r="T274" s="291"/>
      <c r="U274" s="291"/>
      <c r="V274" s="291"/>
      <c r="W274" s="291"/>
    </row>
    <row r="275" spans="4:23" ht="15.75" customHeight="1">
      <c r="D275" s="12"/>
      <c r="K275" s="97"/>
      <c r="Q275" s="291"/>
      <c r="R275" s="291"/>
      <c r="S275" s="291"/>
      <c r="T275" s="291"/>
      <c r="U275" s="291"/>
      <c r="V275" s="291"/>
      <c r="W275" s="291"/>
    </row>
    <row r="276" spans="4:23" ht="15.75" customHeight="1">
      <c r="D276" s="12"/>
      <c r="K276" s="97"/>
      <c r="Q276" s="291"/>
      <c r="R276" s="291"/>
      <c r="S276" s="291"/>
      <c r="T276" s="291"/>
      <c r="U276" s="291"/>
      <c r="V276" s="291"/>
      <c r="W276" s="291"/>
    </row>
    <row r="277" spans="4:23" ht="15.75" customHeight="1">
      <c r="D277" s="12"/>
      <c r="K277" s="97"/>
      <c r="Q277" s="291"/>
      <c r="R277" s="291"/>
      <c r="S277" s="291"/>
      <c r="T277" s="291"/>
      <c r="U277" s="291"/>
      <c r="V277" s="291"/>
      <c r="W277" s="291"/>
    </row>
    <row r="278" spans="4:23" ht="15.75" customHeight="1">
      <c r="D278" s="12"/>
      <c r="K278" s="97"/>
      <c r="Q278" s="291"/>
      <c r="R278" s="291"/>
      <c r="S278" s="291"/>
      <c r="T278" s="291"/>
      <c r="U278" s="291"/>
      <c r="V278" s="291"/>
      <c r="W278" s="291"/>
    </row>
    <row r="279" spans="4:23" ht="15.75" customHeight="1">
      <c r="D279" s="12"/>
      <c r="K279" s="97"/>
      <c r="Q279" s="291"/>
      <c r="R279" s="291"/>
      <c r="S279" s="291"/>
      <c r="T279" s="291"/>
      <c r="U279" s="291"/>
      <c r="V279" s="291"/>
      <c r="W279" s="291"/>
    </row>
    <row r="280" spans="4:23" ht="15.75" customHeight="1">
      <c r="D280" s="12"/>
      <c r="K280" s="97"/>
      <c r="Q280" s="291"/>
      <c r="R280" s="291"/>
      <c r="S280" s="291"/>
      <c r="T280" s="291"/>
      <c r="U280" s="291"/>
      <c r="V280" s="291"/>
      <c r="W280" s="291"/>
    </row>
    <row r="281" spans="4:23" ht="15.75" customHeight="1">
      <c r="D281" s="12"/>
      <c r="K281" s="97"/>
      <c r="Q281" s="291"/>
      <c r="R281" s="291"/>
      <c r="S281" s="291"/>
      <c r="T281" s="291"/>
      <c r="U281" s="291"/>
      <c r="V281" s="291"/>
      <c r="W281" s="291"/>
    </row>
    <row r="282" spans="4:23" ht="15.75" customHeight="1">
      <c r="D282" s="12"/>
      <c r="K282" s="97"/>
      <c r="Q282" s="291"/>
      <c r="R282" s="291"/>
      <c r="S282" s="291"/>
      <c r="T282" s="291"/>
      <c r="U282" s="291"/>
      <c r="V282" s="291"/>
      <c r="W282" s="291"/>
    </row>
    <row r="283" spans="4:23" ht="15.75" customHeight="1">
      <c r="D283" s="12"/>
      <c r="K283" s="97"/>
      <c r="Q283" s="291"/>
      <c r="R283" s="291"/>
      <c r="S283" s="291"/>
      <c r="T283" s="291"/>
      <c r="U283" s="291"/>
      <c r="V283" s="291"/>
      <c r="W283" s="291"/>
    </row>
    <row r="284" spans="4:23" ht="15.75" customHeight="1">
      <c r="D284" s="12"/>
      <c r="K284" s="97"/>
      <c r="Q284" s="291"/>
      <c r="R284" s="291"/>
      <c r="S284" s="291"/>
      <c r="T284" s="291"/>
      <c r="U284" s="291"/>
      <c r="V284" s="291"/>
      <c r="W284" s="291"/>
    </row>
    <row r="285" spans="4:23" ht="15.75" customHeight="1">
      <c r="D285" s="12"/>
      <c r="K285" s="97"/>
      <c r="Q285" s="291"/>
      <c r="R285" s="291"/>
      <c r="S285" s="291"/>
      <c r="T285" s="291"/>
      <c r="U285" s="291"/>
      <c r="V285" s="291"/>
      <c r="W285" s="291"/>
    </row>
    <row r="286" spans="4:23" ht="15.75" customHeight="1">
      <c r="D286" s="12"/>
      <c r="K286" s="97"/>
      <c r="Q286" s="291"/>
      <c r="R286" s="291"/>
      <c r="S286" s="291"/>
      <c r="T286" s="291"/>
      <c r="U286" s="291"/>
      <c r="V286" s="291"/>
      <c r="W286" s="291"/>
    </row>
    <row r="287" spans="4:23" ht="15.75" customHeight="1">
      <c r="D287" s="12"/>
      <c r="K287" s="97"/>
      <c r="Q287" s="291"/>
      <c r="R287" s="291"/>
      <c r="S287" s="291"/>
      <c r="T287" s="291"/>
      <c r="U287" s="291"/>
      <c r="V287" s="291"/>
      <c r="W287" s="291"/>
    </row>
    <row r="288" spans="4:23" ht="15.75" customHeight="1">
      <c r="D288" s="12"/>
      <c r="K288" s="97"/>
      <c r="Q288" s="291"/>
      <c r="R288" s="291"/>
      <c r="S288" s="291"/>
      <c r="T288" s="291"/>
      <c r="U288" s="291"/>
      <c r="V288" s="291"/>
      <c r="W288" s="291"/>
    </row>
    <row r="289" spans="4:23" ht="15.75" customHeight="1">
      <c r="D289" s="12"/>
      <c r="K289" s="97"/>
      <c r="Q289" s="291"/>
      <c r="R289" s="291"/>
      <c r="S289" s="291"/>
      <c r="T289" s="291"/>
      <c r="U289" s="291"/>
      <c r="V289" s="291"/>
      <c r="W289" s="291"/>
    </row>
    <row r="290" spans="4:23" ht="15.75" customHeight="1">
      <c r="D290" s="12"/>
      <c r="K290" s="97"/>
      <c r="Q290" s="291"/>
      <c r="R290" s="291"/>
      <c r="S290" s="291"/>
      <c r="T290" s="291"/>
      <c r="U290" s="291"/>
      <c r="V290" s="291"/>
      <c r="W290" s="291"/>
    </row>
    <row r="291" spans="4:23" ht="15.75" customHeight="1">
      <c r="D291" s="12"/>
      <c r="K291" s="97"/>
      <c r="Q291" s="291"/>
      <c r="R291" s="291"/>
      <c r="S291" s="291"/>
      <c r="T291" s="291"/>
      <c r="U291" s="291"/>
      <c r="V291" s="291"/>
      <c r="W291" s="291"/>
    </row>
    <row r="292" spans="4:23" ht="15.75" customHeight="1">
      <c r="D292" s="12"/>
      <c r="K292" s="97"/>
      <c r="Q292" s="291"/>
      <c r="R292" s="291"/>
      <c r="S292" s="291"/>
      <c r="T292" s="291"/>
      <c r="U292" s="291"/>
      <c r="V292" s="291"/>
      <c r="W292" s="291"/>
    </row>
    <row r="293" spans="4:23" ht="15.75" customHeight="1">
      <c r="D293" s="12"/>
      <c r="K293" s="97"/>
      <c r="Q293" s="291"/>
      <c r="R293" s="291"/>
      <c r="S293" s="291"/>
      <c r="T293" s="291"/>
      <c r="U293" s="291"/>
      <c r="V293" s="291"/>
      <c r="W293" s="291"/>
    </row>
    <row r="294" spans="4:23" ht="15.75" customHeight="1">
      <c r="D294" s="12"/>
      <c r="K294" s="97"/>
      <c r="Q294" s="291"/>
      <c r="R294" s="291"/>
      <c r="S294" s="291"/>
      <c r="T294" s="291"/>
      <c r="U294" s="291"/>
      <c r="V294" s="291"/>
      <c r="W294" s="291"/>
    </row>
    <row r="295" spans="4:23" ht="15.75" customHeight="1">
      <c r="D295" s="12"/>
      <c r="K295" s="97"/>
      <c r="Q295" s="291"/>
      <c r="R295" s="291"/>
      <c r="S295" s="291"/>
      <c r="T295" s="291"/>
      <c r="U295" s="291"/>
      <c r="V295" s="291"/>
      <c r="W295" s="291"/>
    </row>
    <row r="296" spans="4:23" ht="15.75" customHeight="1">
      <c r="D296" s="12"/>
      <c r="K296" s="97"/>
      <c r="Q296" s="291"/>
      <c r="R296" s="291"/>
      <c r="S296" s="291"/>
      <c r="T296" s="291"/>
      <c r="U296" s="291"/>
      <c r="V296" s="291"/>
      <c r="W296" s="291"/>
    </row>
    <row r="297" spans="4:23" ht="15.75" customHeight="1">
      <c r="D297" s="12"/>
      <c r="K297" s="97"/>
      <c r="Q297" s="291"/>
      <c r="R297" s="291"/>
      <c r="S297" s="291"/>
      <c r="T297" s="291"/>
      <c r="U297" s="291"/>
      <c r="V297" s="291"/>
      <c r="W297" s="291"/>
    </row>
    <row r="298" spans="4:23" ht="15.75" customHeight="1">
      <c r="D298" s="12"/>
      <c r="K298" s="97"/>
      <c r="Q298" s="291"/>
      <c r="R298" s="291"/>
      <c r="S298" s="291"/>
      <c r="T298" s="291"/>
      <c r="U298" s="291"/>
      <c r="V298" s="291"/>
      <c r="W298" s="291"/>
    </row>
    <row r="299" spans="4:23" ht="15.75" customHeight="1">
      <c r="D299" s="12"/>
      <c r="K299" s="97"/>
      <c r="Q299" s="291"/>
      <c r="R299" s="291"/>
      <c r="S299" s="291"/>
      <c r="T299" s="291"/>
      <c r="U299" s="291"/>
      <c r="V299" s="291"/>
      <c r="W299" s="291"/>
    </row>
    <row r="300" spans="4:23" ht="15.75" customHeight="1">
      <c r="D300" s="12"/>
      <c r="K300" s="97"/>
      <c r="Q300" s="291"/>
      <c r="R300" s="291"/>
      <c r="S300" s="291"/>
      <c r="T300" s="291"/>
      <c r="U300" s="291"/>
      <c r="V300" s="291"/>
      <c r="W300" s="291"/>
    </row>
    <row r="301" spans="4:23" ht="15.75" customHeight="1">
      <c r="D301" s="12"/>
      <c r="K301" s="97"/>
      <c r="Q301" s="291"/>
      <c r="R301" s="291"/>
      <c r="S301" s="291"/>
      <c r="T301" s="291"/>
      <c r="U301" s="291"/>
      <c r="V301" s="291"/>
      <c r="W301" s="291"/>
    </row>
    <row r="302" spans="4:23" ht="15.75" customHeight="1">
      <c r="D302" s="12"/>
      <c r="K302" s="97"/>
      <c r="Q302" s="291"/>
      <c r="R302" s="291"/>
      <c r="S302" s="291"/>
      <c r="T302" s="291"/>
      <c r="U302" s="291"/>
      <c r="V302" s="291"/>
      <c r="W302" s="291"/>
    </row>
    <row r="303" spans="4:23" ht="15.75" customHeight="1">
      <c r="D303" s="12"/>
      <c r="K303" s="97"/>
      <c r="Q303" s="291"/>
      <c r="R303" s="291"/>
      <c r="S303" s="291"/>
      <c r="T303" s="291"/>
      <c r="U303" s="291"/>
      <c r="V303" s="291"/>
      <c r="W303" s="291"/>
    </row>
    <row r="304" spans="4:23" ht="15.75" customHeight="1">
      <c r="D304" s="12"/>
      <c r="K304" s="97"/>
      <c r="Q304" s="291"/>
      <c r="R304" s="291"/>
      <c r="S304" s="291"/>
      <c r="T304" s="291"/>
      <c r="U304" s="291"/>
      <c r="V304" s="291"/>
      <c r="W304" s="291"/>
    </row>
    <row r="305" spans="4:23" ht="15.75" customHeight="1">
      <c r="D305" s="12"/>
      <c r="K305" s="97"/>
      <c r="Q305" s="291"/>
      <c r="R305" s="291"/>
      <c r="S305" s="291"/>
      <c r="T305" s="291"/>
      <c r="U305" s="291"/>
      <c r="V305" s="291"/>
      <c r="W305" s="291"/>
    </row>
    <row r="306" spans="4:23" ht="15.75" customHeight="1">
      <c r="D306" s="12"/>
      <c r="K306" s="97"/>
      <c r="Q306" s="291"/>
      <c r="R306" s="291"/>
      <c r="S306" s="291"/>
      <c r="T306" s="291"/>
      <c r="U306" s="291"/>
      <c r="V306" s="291"/>
      <c r="W306" s="291"/>
    </row>
    <row r="307" spans="4:23" ht="15.75" customHeight="1">
      <c r="D307" s="12"/>
      <c r="K307" s="97"/>
      <c r="Q307" s="291"/>
      <c r="R307" s="291"/>
      <c r="S307" s="291"/>
      <c r="T307" s="291"/>
      <c r="U307" s="291"/>
      <c r="V307" s="291"/>
      <c r="W307" s="291"/>
    </row>
    <row r="308" spans="4:23" ht="15.75" customHeight="1">
      <c r="D308" s="12"/>
      <c r="K308" s="97"/>
      <c r="Q308" s="291"/>
      <c r="R308" s="291"/>
      <c r="S308" s="291"/>
      <c r="T308" s="291"/>
      <c r="U308" s="291"/>
      <c r="V308" s="291"/>
      <c r="W308" s="291"/>
    </row>
    <row r="309" spans="4:23" ht="15.75" customHeight="1">
      <c r="D309" s="12"/>
      <c r="K309" s="97"/>
      <c r="Q309" s="291"/>
      <c r="R309" s="291"/>
      <c r="S309" s="291"/>
      <c r="T309" s="291"/>
      <c r="U309" s="291"/>
      <c r="V309" s="291"/>
      <c r="W309" s="291"/>
    </row>
    <row r="310" spans="4:23" ht="15.75" customHeight="1">
      <c r="D310" s="12"/>
      <c r="K310" s="97"/>
      <c r="Q310" s="291"/>
      <c r="R310" s="291"/>
      <c r="S310" s="291"/>
      <c r="T310" s="291"/>
      <c r="U310" s="291"/>
      <c r="V310" s="291"/>
      <c r="W310" s="291"/>
    </row>
    <row r="311" spans="4:23" ht="15.75" customHeight="1">
      <c r="D311" s="12"/>
      <c r="K311" s="97"/>
      <c r="Q311" s="291"/>
      <c r="R311" s="291"/>
      <c r="S311" s="291"/>
      <c r="T311" s="291"/>
      <c r="U311" s="291"/>
      <c r="V311" s="291"/>
      <c r="W311" s="291"/>
    </row>
    <row r="312" spans="4:23" ht="15.75" customHeight="1">
      <c r="D312" s="12"/>
      <c r="K312" s="97"/>
      <c r="Q312" s="291"/>
      <c r="R312" s="291"/>
      <c r="S312" s="291"/>
      <c r="T312" s="291"/>
      <c r="U312" s="291"/>
      <c r="V312" s="291"/>
      <c r="W312" s="291"/>
    </row>
    <row r="313" spans="4:23" ht="15.75" customHeight="1">
      <c r="D313" s="12"/>
      <c r="K313" s="97"/>
      <c r="Q313" s="291"/>
      <c r="R313" s="291"/>
      <c r="S313" s="291"/>
      <c r="T313" s="291"/>
      <c r="U313" s="291"/>
      <c r="V313" s="291"/>
      <c r="W313" s="291"/>
    </row>
    <row r="314" spans="4:23" ht="15.75" customHeight="1">
      <c r="D314" s="12"/>
      <c r="K314" s="97"/>
      <c r="Q314" s="291"/>
      <c r="R314" s="291"/>
      <c r="S314" s="291"/>
      <c r="T314" s="291"/>
      <c r="U314" s="291"/>
      <c r="V314" s="291"/>
      <c r="W314" s="291"/>
    </row>
    <row r="315" spans="4:23" ht="15.75" customHeight="1">
      <c r="D315" s="12"/>
      <c r="K315" s="97"/>
      <c r="Q315" s="291"/>
      <c r="R315" s="291"/>
      <c r="S315" s="291"/>
      <c r="T315" s="291"/>
      <c r="U315" s="291"/>
      <c r="V315" s="291"/>
      <c r="W315" s="291"/>
    </row>
    <row r="316" spans="4:23" ht="15.75" customHeight="1">
      <c r="D316" s="12"/>
      <c r="K316" s="97"/>
      <c r="Q316" s="291"/>
      <c r="R316" s="291"/>
      <c r="S316" s="291"/>
      <c r="T316" s="291"/>
      <c r="U316" s="291"/>
      <c r="V316" s="291"/>
      <c r="W316" s="291"/>
    </row>
    <row r="317" spans="4:23" ht="15.75" customHeight="1">
      <c r="D317" s="12"/>
      <c r="K317" s="97"/>
      <c r="Q317" s="291"/>
      <c r="R317" s="291"/>
      <c r="S317" s="291"/>
      <c r="T317" s="291"/>
      <c r="U317" s="291"/>
      <c r="V317" s="291"/>
      <c r="W317" s="291"/>
    </row>
    <row r="318" spans="4:23" ht="15.75" customHeight="1">
      <c r="D318" s="12"/>
      <c r="K318" s="97"/>
      <c r="Q318" s="291"/>
      <c r="R318" s="291"/>
      <c r="S318" s="291"/>
      <c r="T318" s="291"/>
      <c r="U318" s="291"/>
      <c r="V318" s="291"/>
      <c r="W318" s="291"/>
    </row>
    <row r="319" spans="4:23" ht="15.75" customHeight="1">
      <c r="D319" s="12"/>
      <c r="K319" s="97"/>
      <c r="Q319" s="291"/>
      <c r="R319" s="291"/>
      <c r="S319" s="291"/>
      <c r="T319" s="291"/>
      <c r="U319" s="291"/>
      <c r="V319" s="291"/>
      <c r="W319" s="291"/>
    </row>
    <row r="320" spans="4:23" ht="15.75" customHeight="1">
      <c r="D320" s="12"/>
      <c r="K320" s="97"/>
      <c r="Q320" s="291"/>
      <c r="R320" s="291"/>
      <c r="S320" s="291"/>
      <c r="T320" s="291"/>
      <c r="U320" s="291"/>
      <c r="V320" s="291"/>
      <c r="W320" s="291"/>
    </row>
    <row r="321" spans="4:23" ht="15.75" customHeight="1">
      <c r="D321" s="12"/>
      <c r="K321" s="97"/>
      <c r="Q321" s="291"/>
      <c r="R321" s="291"/>
      <c r="S321" s="291"/>
      <c r="T321" s="291"/>
      <c r="U321" s="291"/>
      <c r="V321" s="291"/>
      <c r="W321" s="291"/>
    </row>
    <row r="322" spans="4:23" ht="15.75" customHeight="1">
      <c r="D322" s="12"/>
      <c r="K322" s="97"/>
      <c r="Q322" s="291"/>
      <c r="R322" s="291"/>
      <c r="S322" s="291"/>
      <c r="T322" s="291"/>
      <c r="U322" s="291"/>
      <c r="V322" s="291"/>
      <c r="W322" s="291"/>
    </row>
    <row r="323" spans="4:23" ht="15.75" customHeight="1">
      <c r="D323" s="12"/>
      <c r="K323" s="97"/>
      <c r="Q323" s="291"/>
      <c r="R323" s="291"/>
      <c r="S323" s="291"/>
      <c r="T323" s="291"/>
      <c r="U323" s="291"/>
      <c r="V323" s="291"/>
      <c r="W323" s="291"/>
    </row>
    <row r="324" spans="4:23" ht="15.75" customHeight="1">
      <c r="D324" s="12"/>
      <c r="K324" s="97"/>
      <c r="Q324" s="291"/>
      <c r="R324" s="291"/>
      <c r="S324" s="291"/>
      <c r="T324" s="291"/>
      <c r="U324" s="291"/>
      <c r="V324" s="291"/>
      <c r="W324" s="291"/>
    </row>
    <row r="325" spans="4:23" ht="15.75" customHeight="1">
      <c r="D325" s="12"/>
      <c r="K325" s="97"/>
      <c r="Q325" s="291"/>
      <c r="R325" s="291"/>
      <c r="S325" s="291"/>
      <c r="T325" s="291"/>
      <c r="U325" s="291"/>
      <c r="V325" s="291"/>
      <c r="W325" s="291"/>
    </row>
    <row r="326" spans="4:23" ht="15.75" customHeight="1">
      <c r="D326" s="12"/>
      <c r="K326" s="97"/>
      <c r="Q326" s="291"/>
      <c r="R326" s="291"/>
      <c r="S326" s="291"/>
      <c r="T326" s="291"/>
      <c r="U326" s="291"/>
      <c r="V326" s="291"/>
      <c r="W326" s="291"/>
    </row>
    <row r="327" spans="4:23" ht="15.75" customHeight="1">
      <c r="D327" s="12"/>
      <c r="K327" s="97"/>
      <c r="Q327" s="291"/>
      <c r="R327" s="291"/>
      <c r="S327" s="291"/>
      <c r="T327" s="291"/>
      <c r="U327" s="291"/>
      <c r="V327" s="291"/>
      <c r="W327" s="291"/>
    </row>
    <row r="328" spans="4:23" ht="15.75" customHeight="1">
      <c r="D328" s="12"/>
      <c r="K328" s="97"/>
      <c r="Q328" s="291"/>
      <c r="R328" s="291"/>
      <c r="S328" s="291"/>
      <c r="T328" s="291"/>
      <c r="U328" s="291"/>
      <c r="V328" s="291"/>
      <c r="W328" s="291"/>
    </row>
    <row r="329" spans="4:23" ht="15.75" customHeight="1">
      <c r="D329" s="12"/>
      <c r="K329" s="97"/>
      <c r="Q329" s="291"/>
      <c r="R329" s="291"/>
      <c r="S329" s="291"/>
      <c r="T329" s="291"/>
      <c r="U329" s="291"/>
      <c r="V329" s="291"/>
      <c r="W329" s="291"/>
    </row>
    <row r="330" spans="4:23" ht="15.75" customHeight="1">
      <c r="D330" s="12"/>
      <c r="K330" s="97"/>
      <c r="Q330" s="291"/>
      <c r="R330" s="291"/>
      <c r="S330" s="291"/>
      <c r="T330" s="291"/>
      <c r="U330" s="291"/>
      <c r="V330" s="291"/>
      <c r="W330" s="291"/>
    </row>
    <row r="331" spans="4:23" ht="15.75" customHeight="1">
      <c r="D331" s="12"/>
      <c r="K331" s="97"/>
      <c r="Q331" s="291"/>
      <c r="R331" s="291"/>
      <c r="S331" s="291"/>
      <c r="T331" s="291"/>
      <c r="U331" s="291"/>
      <c r="V331" s="291"/>
      <c r="W331" s="291"/>
    </row>
    <row r="332" spans="4:23" ht="15.75" customHeight="1">
      <c r="D332" s="12"/>
      <c r="K332" s="97"/>
      <c r="Q332" s="291"/>
      <c r="R332" s="291"/>
      <c r="S332" s="291"/>
      <c r="T332" s="291"/>
      <c r="U332" s="291"/>
      <c r="V332" s="291"/>
      <c r="W332" s="291"/>
    </row>
    <row r="333" spans="4:23" ht="15.75" customHeight="1">
      <c r="D333" s="12"/>
      <c r="K333" s="97"/>
      <c r="Q333" s="291"/>
      <c r="R333" s="291"/>
      <c r="S333" s="291"/>
      <c r="T333" s="291"/>
      <c r="U333" s="291"/>
      <c r="V333" s="291"/>
      <c r="W333" s="291"/>
    </row>
    <row r="334" spans="4:23" ht="15.75" customHeight="1">
      <c r="D334" s="12"/>
      <c r="K334" s="97"/>
      <c r="Q334" s="291"/>
      <c r="R334" s="291"/>
      <c r="S334" s="291"/>
      <c r="T334" s="291"/>
      <c r="U334" s="291"/>
      <c r="V334" s="291"/>
      <c r="W334" s="291"/>
    </row>
    <row r="335" spans="4:23" ht="15.75" customHeight="1">
      <c r="D335" s="12"/>
      <c r="K335" s="97"/>
      <c r="Q335" s="291"/>
      <c r="R335" s="291"/>
      <c r="S335" s="291"/>
      <c r="T335" s="291"/>
      <c r="U335" s="291"/>
      <c r="V335" s="291"/>
      <c r="W335" s="291"/>
    </row>
    <row r="336" spans="4:23" ht="15.75" customHeight="1">
      <c r="D336" s="12"/>
      <c r="K336" s="97"/>
      <c r="Q336" s="291"/>
      <c r="R336" s="291"/>
      <c r="S336" s="291"/>
      <c r="T336" s="291"/>
      <c r="U336" s="291"/>
      <c r="V336" s="291"/>
      <c r="W336" s="291"/>
    </row>
    <row r="337" spans="4:23" ht="15.75" customHeight="1">
      <c r="D337" s="12"/>
      <c r="K337" s="97"/>
      <c r="Q337" s="291"/>
      <c r="R337" s="291"/>
      <c r="S337" s="291"/>
      <c r="T337" s="291"/>
      <c r="U337" s="291"/>
      <c r="V337" s="291"/>
      <c r="W337" s="291"/>
    </row>
    <row r="338" spans="4:23" ht="15.75" customHeight="1">
      <c r="D338" s="12"/>
      <c r="K338" s="97"/>
      <c r="Q338" s="291"/>
      <c r="R338" s="291"/>
      <c r="S338" s="291"/>
      <c r="T338" s="291"/>
      <c r="U338" s="291"/>
      <c r="V338" s="291"/>
      <c r="W338" s="291"/>
    </row>
    <row r="339" spans="4:23" ht="15.75" customHeight="1">
      <c r="D339" s="12"/>
      <c r="K339" s="97"/>
      <c r="Q339" s="291"/>
      <c r="R339" s="291"/>
      <c r="S339" s="291"/>
      <c r="T339" s="291"/>
      <c r="U339" s="291"/>
      <c r="V339" s="291"/>
      <c r="W339" s="291"/>
    </row>
    <row r="340" spans="4:23" ht="15.75" customHeight="1">
      <c r="D340" s="12"/>
      <c r="K340" s="97"/>
      <c r="Q340" s="291"/>
      <c r="R340" s="291"/>
      <c r="S340" s="291"/>
      <c r="T340" s="291"/>
      <c r="U340" s="291"/>
      <c r="V340" s="291"/>
      <c r="W340" s="291"/>
    </row>
    <row r="341" spans="4:23" ht="15.75" customHeight="1">
      <c r="D341" s="12"/>
      <c r="K341" s="97"/>
      <c r="Q341" s="291"/>
      <c r="R341" s="291"/>
      <c r="S341" s="291"/>
      <c r="T341" s="291"/>
      <c r="U341" s="291"/>
      <c r="V341" s="291"/>
      <c r="W341" s="291"/>
    </row>
    <row r="342" spans="4:23" ht="15.75" customHeight="1">
      <c r="D342" s="12"/>
      <c r="K342" s="97"/>
      <c r="Q342" s="291"/>
      <c r="R342" s="291"/>
      <c r="S342" s="291"/>
      <c r="T342" s="291"/>
      <c r="U342" s="291"/>
      <c r="V342" s="291"/>
      <c r="W342" s="291"/>
    </row>
    <row r="343" spans="4:23" ht="15.75" customHeight="1">
      <c r="D343" s="12"/>
      <c r="K343" s="97"/>
      <c r="Q343" s="291"/>
      <c r="R343" s="291"/>
      <c r="S343" s="291"/>
      <c r="T343" s="291"/>
      <c r="U343" s="291"/>
      <c r="V343" s="291"/>
      <c r="W343" s="291"/>
    </row>
    <row r="344" spans="4:23" ht="15.75" customHeight="1">
      <c r="D344" s="12"/>
      <c r="K344" s="97"/>
      <c r="Q344" s="291"/>
      <c r="R344" s="291"/>
      <c r="S344" s="291"/>
      <c r="T344" s="291"/>
      <c r="U344" s="291"/>
      <c r="V344" s="291"/>
      <c r="W344" s="291"/>
    </row>
    <row r="345" spans="4:23" ht="15.75" customHeight="1">
      <c r="D345" s="12"/>
      <c r="K345" s="97"/>
      <c r="Q345" s="291"/>
      <c r="R345" s="291"/>
      <c r="S345" s="291"/>
      <c r="T345" s="291"/>
      <c r="U345" s="291"/>
      <c r="V345" s="291"/>
      <c r="W345" s="291"/>
    </row>
    <row r="346" spans="4:23" ht="15.75" customHeight="1">
      <c r="D346" s="12"/>
      <c r="K346" s="97"/>
      <c r="Q346" s="291"/>
      <c r="R346" s="291"/>
      <c r="S346" s="291"/>
      <c r="T346" s="291"/>
      <c r="U346" s="291"/>
      <c r="V346" s="291"/>
      <c r="W346" s="291"/>
    </row>
    <row r="347" spans="4:23" ht="15.75" customHeight="1">
      <c r="D347" s="12"/>
      <c r="K347" s="97"/>
      <c r="Q347" s="291"/>
      <c r="R347" s="291"/>
      <c r="S347" s="291"/>
      <c r="T347" s="291"/>
      <c r="U347" s="291"/>
      <c r="V347" s="291"/>
      <c r="W347" s="291"/>
    </row>
    <row r="348" spans="4:23" ht="15.75" customHeight="1">
      <c r="D348" s="12"/>
      <c r="K348" s="97"/>
      <c r="Q348" s="291"/>
      <c r="R348" s="291"/>
      <c r="S348" s="291"/>
      <c r="T348" s="291"/>
      <c r="U348" s="291"/>
      <c r="V348" s="291"/>
      <c r="W348" s="291"/>
    </row>
    <row r="349" spans="4:23" ht="15.75" customHeight="1">
      <c r="D349" s="12"/>
      <c r="K349" s="97"/>
      <c r="Q349" s="291"/>
      <c r="R349" s="291"/>
      <c r="S349" s="291"/>
      <c r="T349" s="291"/>
      <c r="U349" s="291"/>
      <c r="V349" s="291"/>
      <c r="W349" s="291"/>
    </row>
    <row r="350" spans="4:23" ht="15.75" customHeight="1">
      <c r="D350" s="12"/>
      <c r="K350" s="97"/>
      <c r="Q350" s="291"/>
      <c r="R350" s="291"/>
      <c r="S350" s="291"/>
      <c r="T350" s="291"/>
      <c r="U350" s="291"/>
      <c r="V350" s="291"/>
      <c r="W350" s="291"/>
    </row>
    <row r="351" spans="4:23" ht="15.75" customHeight="1">
      <c r="D351" s="12"/>
      <c r="K351" s="97"/>
      <c r="Q351" s="291"/>
      <c r="R351" s="291"/>
      <c r="S351" s="291"/>
      <c r="T351" s="291"/>
      <c r="U351" s="291"/>
      <c r="V351" s="291"/>
      <c r="W351" s="291"/>
    </row>
    <row r="352" spans="4:23" ht="15.75" customHeight="1">
      <c r="D352" s="12"/>
      <c r="K352" s="97"/>
      <c r="Q352" s="291"/>
      <c r="R352" s="291"/>
      <c r="S352" s="291"/>
      <c r="T352" s="291"/>
      <c r="U352" s="291"/>
      <c r="V352" s="291"/>
      <c r="W352" s="291"/>
    </row>
    <row r="353" spans="4:23" ht="15.75" customHeight="1">
      <c r="D353" s="12"/>
      <c r="K353" s="97"/>
      <c r="Q353" s="291"/>
      <c r="R353" s="291"/>
      <c r="S353" s="291"/>
      <c r="T353" s="291"/>
      <c r="U353" s="291"/>
      <c r="V353" s="291"/>
      <c r="W353" s="291"/>
    </row>
    <row r="354" spans="4:23" ht="15.75" customHeight="1">
      <c r="D354" s="12"/>
      <c r="K354" s="97"/>
      <c r="Q354" s="291"/>
      <c r="R354" s="291"/>
      <c r="S354" s="291"/>
      <c r="T354" s="291"/>
      <c r="U354" s="291"/>
      <c r="V354" s="291"/>
      <c r="W354" s="291"/>
    </row>
    <row r="355" spans="4:23" ht="15.75" customHeight="1">
      <c r="D355" s="12"/>
      <c r="K355" s="97"/>
      <c r="Q355" s="291"/>
      <c r="R355" s="291"/>
      <c r="S355" s="291"/>
      <c r="T355" s="291"/>
      <c r="U355" s="291"/>
      <c r="V355" s="291"/>
      <c r="W355" s="291"/>
    </row>
    <row r="356" spans="4:23" ht="15.75" customHeight="1">
      <c r="D356" s="12"/>
      <c r="K356" s="97"/>
      <c r="Q356" s="291"/>
      <c r="R356" s="291"/>
      <c r="S356" s="291"/>
      <c r="T356" s="291"/>
      <c r="U356" s="291"/>
      <c r="V356" s="291"/>
      <c r="W356" s="291"/>
    </row>
    <row r="357" spans="4:23" ht="15.75" customHeight="1">
      <c r="D357" s="12"/>
      <c r="K357" s="97"/>
      <c r="Q357" s="291"/>
      <c r="R357" s="291"/>
      <c r="S357" s="291"/>
      <c r="T357" s="291"/>
      <c r="U357" s="291"/>
      <c r="V357" s="291"/>
      <c r="W357" s="291"/>
    </row>
    <row r="358" spans="4:23" ht="15.75" customHeight="1">
      <c r="D358" s="12"/>
      <c r="K358" s="97"/>
      <c r="Q358" s="291"/>
      <c r="R358" s="291"/>
      <c r="S358" s="291"/>
      <c r="T358" s="291"/>
      <c r="U358" s="291"/>
      <c r="V358" s="291"/>
      <c r="W358" s="291"/>
    </row>
    <row r="359" spans="4:23" ht="15.75" customHeight="1">
      <c r="D359" s="12"/>
      <c r="K359" s="97"/>
      <c r="Q359" s="291"/>
      <c r="R359" s="291"/>
      <c r="S359" s="291"/>
      <c r="T359" s="291"/>
      <c r="U359" s="291"/>
      <c r="V359" s="291"/>
      <c r="W359" s="291"/>
    </row>
    <row r="360" spans="4:23" ht="15.75" customHeight="1">
      <c r="D360" s="12"/>
      <c r="K360" s="97"/>
      <c r="Q360" s="291"/>
      <c r="R360" s="291"/>
      <c r="S360" s="291"/>
      <c r="T360" s="291"/>
      <c r="U360" s="291"/>
      <c r="V360" s="291"/>
      <c r="W360" s="291"/>
    </row>
    <row r="361" spans="4:23" ht="15.75" customHeight="1">
      <c r="D361" s="12"/>
      <c r="K361" s="97"/>
      <c r="Q361" s="291"/>
      <c r="R361" s="291"/>
      <c r="S361" s="291"/>
      <c r="T361" s="291"/>
      <c r="U361" s="291"/>
      <c r="V361" s="291"/>
      <c r="W361" s="291"/>
    </row>
    <row r="362" spans="4:23" ht="15.75" customHeight="1">
      <c r="D362" s="12"/>
      <c r="K362" s="97"/>
      <c r="Q362" s="291"/>
      <c r="R362" s="291"/>
      <c r="S362" s="291"/>
      <c r="T362" s="291"/>
      <c r="U362" s="291"/>
      <c r="V362" s="291"/>
      <c r="W362" s="291"/>
    </row>
    <row r="363" spans="4:23" ht="15.75" customHeight="1">
      <c r="D363" s="12"/>
      <c r="K363" s="97"/>
      <c r="Q363" s="291"/>
      <c r="R363" s="291"/>
      <c r="S363" s="291"/>
      <c r="T363" s="291"/>
      <c r="U363" s="291"/>
      <c r="V363" s="291"/>
      <c r="W363" s="291"/>
    </row>
    <row r="364" spans="4:23" ht="15.75" customHeight="1">
      <c r="D364" s="12"/>
      <c r="K364" s="97"/>
      <c r="Q364" s="291"/>
      <c r="R364" s="291"/>
      <c r="S364" s="291"/>
      <c r="T364" s="291"/>
      <c r="U364" s="291"/>
      <c r="V364" s="291"/>
      <c r="W364" s="291"/>
    </row>
    <row r="365" spans="4:23" ht="15.75" customHeight="1">
      <c r="D365" s="12"/>
      <c r="K365" s="97"/>
      <c r="Q365" s="291"/>
      <c r="R365" s="291"/>
      <c r="S365" s="291"/>
      <c r="T365" s="291"/>
      <c r="U365" s="291"/>
      <c r="V365" s="291"/>
      <c r="W365" s="291"/>
    </row>
    <row r="366" spans="4:23" ht="15.75" customHeight="1">
      <c r="D366" s="12"/>
      <c r="K366" s="97"/>
      <c r="Q366" s="291"/>
      <c r="R366" s="291"/>
      <c r="S366" s="291"/>
      <c r="T366" s="291"/>
      <c r="U366" s="291"/>
      <c r="V366" s="291"/>
      <c r="W366" s="291"/>
    </row>
    <row r="367" spans="4:23" ht="15.75" customHeight="1">
      <c r="D367" s="12"/>
      <c r="K367" s="97"/>
      <c r="Q367" s="291"/>
      <c r="R367" s="291"/>
      <c r="S367" s="291"/>
      <c r="T367" s="291"/>
      <c r="U367" s="291"/>
      <c r="V367" s="291"/>
      <c r="W367" s="291"/>
    </row>
    <row r="368" spans="4:23" ht="15.75" customHeight="1">
      <c r="D368" s="12"/>
      <c r="K368" s="97"/>
      <c r="Q368" s="291"/>
      <c r="R368" s="291"/>
      <c r="S368" s="291"/>
      <c r="T368" s="291"/>
      <c r="U368" s="291"/>
      <c r="V368" s="291"/>
      <c r="W368" s="291"/>
    </row>
    <row r="369" spans="4:23" ht="15.75" customHeight="1">
      <c r="D369" s="12"/>
      <c r="K369" s="97"/>
      <c r="Q369" s="291"/>
      <c r="R369" s="291"/>
      <c r="S369" s="291"/>
      <c r="T369" s="291"/>
      <c r="U369" s="291"/>
      <c r="V369" s="291"/>
      <c r="W369" s="291"/>
    </row>
    <row r="370" spans="4:23" ht="15.75" customHeight="1">
      <c r="D370" s="12"/>
      <c r="K370" s="97"/>
      <c r="Q370" s="291"/>
      <c r="R370" s="291"/>
      <c r="S370" s="291"/>
      <c r="T370" s="291"/>
      <c r="U370" s="291"/>
      <c r="V370" s="291"/>
      <c r="W370" s="291"/>
    </row>
    <row r="371" spans="4:23" ht="15.75" customHeight="1">
      <c r="D371" s="12"/>
      <c r="K371" s="97"/>
      <c r="Q371" s="291"/>
      <c r="R371" s="291"/>
      <c r="S371" s="291"/>
      <c r="T371" s="291"/>
      <c r="U371" s="291"/>
      <c r="V371" s="291"/>
      <c r="W371" s="291"/>
    </row>
    <row r="372" spans="4:23" ht="15.75" customHeight="1">
      <c r="D372" s="12"/>
      <c r="K372" s="97"/>
      <c r="Q372" s="291"/>
      <c r="R372" s="291"/>
      <c r="S372" s="291"/>
      <c r="T372" s="291"/>
      <c r="U372" s="291"/>
      <c r="V372" s="291"/>
      <c r="W372" s="291"/>
    </row>
    <row r="373" spans="4:23" ht="15.75" customHeight="1">
      <c r="D373" s="12"/>
      <c r="K373" s="97"/>
      <c r="Q373" s="291"/>
      <c r="R373" s="291"/>
      <c r="S373" s="291"/>
      <c r="T373" s="291"/>
      <c r="U373" s="291"/>
      <c r="V373" s="291"/>
      <c r="W373" s="291"/>
    </row>
    <row r="374" spans="4:23" ht="15.75" customHeight="1">
      <c r="D374" s="12"/>
      <c r="K374" s="97"/>
      <c r="Q374" s="291"/>
      <c r="R374" s="291"/>
      <c r="S374" s="291"/>
      <c r="T374" s="291"/>
      <c r="U374" s="291"/>
      <c r="V374" s="291"/>
      <c r="W374" s="291"/>
    </row>
    <row r="375" spans="4:23" ht="15.75" customHeight="1">
      <c r="D375" s="12"/>
      <c r="K375" s="97"/>
      <c r="Q375" s="291"/>
      <c r="R375" s="291"/>
      <c r="S375" s="291"/>
      <c r="T375" s="291"/>
      <c r="U375" s="291"/>
      <c r="V375" s="291"/>
      <c r="W375" s="291"/>
    </row>
    <row r="376" spans="4:23" ht="15.75" customHeight="1">
      <c r="D376" s="12"/>
      <c r="K376" s="97"/>
      <c r="Q376" s="291"/>
      <c r="R376" s="291"/>
      <c r="S376" s="291"/>
      <c r="T376" s="291"/>
      <c r="U376" s="291"/>
      <c r="V376" s="291"/>
      <c r="W376" s="291"/>
    </row>
    <row r="377" spans="4:23" ht="15.75" customHeight="1">
      <c r="D377" s="12"/>
      <c r="K377" s="97"/>
      <c r="Q377" s="291"/>
      <c r="R377" s="291"/>
      <c r="S377" s="291"/>
      <c r="T377" s="291"/>
      <c r="U377" s="291"/>
      <c r="V377" s="291"/>
      <c r="W377" s="291"/>
    </row>
    <row r="378" spans="4:23" ht="15.75" customHeight="1">
      <c r="D378" s="12"/>
      <c r="K378" s="97"/>
      <c r="Q378" s="291"/>
      <c r="R378" s="291"/>
      <c r="S378" s="291"/>
      <c r="T378" s="291"/>
      <c r="U378" s="291"/>
      <c r="V378" s="291"/>
      <c r="W378" s="291"/>
    </row>
    <row r="379" spans="4:23" ht="15.75" customHeight="1">
      <c r="D379" s="12"/>
      <c r="K379" s="97"/>
      <c r="Q379" s="291"/>
      <c r="R379" s="291"/>
      <c r="S379" s="291"/>
      <c r="T379" s="291"/>
      <c r="U379" s="291"/>
      <c r="V379" s="291"/>
      <c r="W379" s="291"/>
    </row>
    <row r="380" spans="4:23" ht="15.75" customHeight="1">
      <c r="D380" s="12"/>
      <c r="K380" s="97"/>
      <c r="Q380" s="291"/>
      <c r="R380" s="291"/>
      <c r="S380" s="291"/>
      <c r="T380" s="291"/>
      <c r="U380" s="291"/>
      <c r="V380" s="291"/>
      <c r="W380" s="291"/>
    </row>
    <row r="381" spans="4:23" ht="15.75" customHeight="1">
      <c r="D381" s="12"/>
      <c r="K381" s="97"/>
      <c r="Q381" s="291"/>
      <c r="R381" s="291"/>
      <c r="S381" s="291"/>
      <c r="T381" s="291"/>
      <c r="U381" s="291"/>
      <c r="V381" s="291"/>
      <c r="W381" s="291"/>
    </row>
    <row r="382" spans="4:23" ht="15.75" customHeight="1">
      <c r="D382" s="12"/>
      <c r="K382" s="97"/>
      <c r="Q382" s="291"/>
      <c r="R382" s="291"/>
      <c r="S382" s="291"/>
      <c r="T382" s="291"/>
      <c r="U382" s="291"/>
      <c r="V382" s="291"/>
      <c r="W382" s="291"/>
    </row>
    <row r="383" spans="4:23" ht="15.75" customHeight="1">
      <c r="D383" s="12"/>
      <c r="K383" s="97"/>
      <c r="Q383" s="291"/>
      <c r="R383" s="291"/>
      <c r="S383" s="291"/>
      <c r="T383" s="291"/>
      <c r="U383" s="291"/>
      <c r="V383" s="291"/>
      <c r="W383" s="291"/>
    </row>
    <row r="384" spans="4:23" ht="15.75" customHeight="1">
      <c r="D384" s="12"/>
      <c r="K384" s="97"/>
      <c r="Q384" s="291"/>
      <c r="R384" s="291"/>
      <c r="S384" s="291"/>
      <c r="T384" s="291"/>
      <c r="U384" s="291"/>
      <c r="V384" s="291"/>
      <c r="W384" s="291"/>
    </row>
    <row r="385" spans="4:23" ht="15.75" customHeight="1">
      <c r="D385" s="12"/>
      <c r="K385" s="97"/>
      <c r="Q385" s="291"/>
      <c r="R385" s="291"/>
      <c r="S385" s="291"/>
      <c r="T385" s="291"/>
      <c r="U385" s="291"/>
      <c r="V385" s="291"/>
      <c r="W385" s="291"/>
    </row>
    <row r="386" spans="4:23" ht="15.75" customHeight="1">
      <c r="D386" s="12"/>
      <c r="K386" s="97"/>
      <c r="Q386" s="291"/>
      <c r="R386" s="291"/>
      <c r="S386" s="291"/>
      <c r="T386" s="291"/>
      <c r="U386" s="291"/>
      <c r="V386" s="291"/>
      <c r="W386" s="291"/>
    </row>
    <row r="387" spans="4:23" ht="15.75" customHeight="1">
      <c r="D387" s="12"/>
      <c r="K387" s="97"/>
      <c r="Q387" s="291"/>
      <c r="R387" s="291"/>
      <c r="S387" s="291"/>
      <c r="T387" s="291"/>
      <c r="U387" s="291"/>
      <c r="V387" s="291"/>
      <c r="W387" s="291"/>
    </row>
    <row r="388" spans="4:23" ht="15.75" customHeight="1">
      <c r="D388" s="12"/>
      <c r="K388" s="97"/>
      <c r="Q388" s="291"/>
      <c r="R388" s="291"/>
      <c r="S388" s="291"/>
      <c r="T388" s="291"/>
      <c r="U388" s="291"/>
      <c r="V388" s="291"/>
      <c r="W388" s="291"/>
    </row>
    <row r="389" spans="4:23" ht="15.75" customHeight="1">
      <c r="D389" s="12"/>
      <c r="K389" s="97"/>
      <c r="Q389" s="291"/>
      <c r="R389" s="291"/>
      <c r="S389" s="291"/>
      <c r="T389" s="291"/>
      <c r="U389" s="291"/>
      <c r="V389" s="291"/>
      <c r="W389" s="291"/>
    </row>
    <row r="390" spans="4:23" ht="15.75" customHeight="1">
      <c r="D390" s="12"/>
      <c r="K390" s="97"/>
      <c r="Q390" s="291"/>
      <c r="R390" s="291"/>
      <c r="S390" s="291"/>
      <c r="T390" s="291"/>
      <c r="U390" s="291"/>
      <c r="V390" s="291"/>
      <c r="W390" s="291"/>
    </row>
    <row r="391" spans="4:23" ht="15.75" customHeight="1">
      <c r="D391" s="12"/>
      <c r="K391" s="97"/>
      <c r="Q391" s="291"/>
      <c r="R391" s="291"/>
      <c r="S391" s="291"/>
      <c r="T391" s="291"/>
      <c r="U391" s="291"/>
      <c r="V391" s="291"/>
      <c r="W391" s="291"/>
    </row>
    <row r="392" spans="4:23" ht="15.75" customHeight="1">
      <c r="D392" s="12"/>
      <c r="K392" s="97"/>
      <c r="Q392" s="291"/>
      <c r="R392" s="291"/>
      <c r="S392" s="291"/>
      <c r="T392" s="291"/>
      <c r="U392" s="291"/>
      <c r="V392" s="291"/>
      <c r="W392" s="291"/>
    </row>
    <row r="393" spans="4:23" ht="15.75" customHeight="1">
      <c r="D393" s="12"/>
      <c r="K393" s="97"/>
      <c r="Q393" s="291"/>
      <c r="R393" s="291"/>
      <c r="S393" s="291"/>
      <c r="T393" s="291"/>
      <c r="U393" s="291"/>
      <c r="V393" s="291"/>
      <c r="W393" s="291"/>
    </row>
    <row r="394" spans="4:23" ht="15.75" customHeight="1">
      <c r="D394" s="12"/>
      <c r="K394" s="97"/>
      <c r="Q394" s="291"/>
      <c r="R394" s="291"/>
      <c r="S394" s="291"/>
      <c r="T394" s="291"/>
      <c r="U394" s="291"/>
      <c r="V394" s="291"/>
      <c r="W394" s="291"/>
    </row>
    <row r="395" spans="4:23" ht="15.75" customHeight="1">
      <c r="D395" s="12"/>
      <c r="K395" s="97"/>
      <c r="Q395" s="291"/>
      <c r="R395" s="291"/>
      <c r="S395" s="291"/>
      <c r="T395" s="291"/>
      <c r="U395" s="291"/>
      <c r="V395" s="291"/>
      <c r="W395" s="291"/>
    </row>
    <row r="396" spans="4:23" ht="15.75" customHeight="1">
      <c r="D396" s="12"/>
      <c r="K396" s="97"/>
      <c r="Q396" s="291"/>
      <c r="R396" s="291"/>
      <c r="S396" s="291"/>
      <c r="T396" s="291"/>
      <c r="U396" s="291"/>
      <c r="V396" s="291"/>
      <c r="W396" s="291"/>
    </row>
    <row r="397" spans="4:23" ht="15.75" customHeight="1">
      <c r="D397" s="12"/>
      <c r="K397" s="97"/>
      <c r="Q397" s="291"/>
      <c r="R397" s="291"/>
      <c r="S397" s="291"/>
      <c r="T397" s="291"/>
      <c r="U397" s="291"/>
      <c r="V397" s="291"/>
      <c r="W397" s="291"/>
    </row>
    <row r="398" spans="4:23" ht="15.75" customHeight="1">
      <c r="D398" s="12"/>
      <c r="K398" s="97"/>
      <c r="Q398" s="291"/>
      <c r="R398" s="291"/>
      <c r="S398" s="291"/>
      <c r="T398" s="291"/>
      <c r="U398" s="291"/>
      <c r="V398" s="291"/>
      <c r="W398" s="291"/>
    </row>
    <row r="399" spans="4:23" ht="15.75" customHeight="1">
      <c r="D399" s="12"/>
      <c r="K399" s="97"/>
      <c r="Q399" s="291"/>
      <c r="R399" s="291"/>
      <c r="S399" s="291"/>
      <c r="T399" s="291"/>
      <c r="U399" s="291"/>
      <c r="V399" s="291"/>
      <c r="W399" s="291"/>
    </row>
    <row r="400" spans="4:23" ht="15.75" customHeight="1">
      <c r="D400" s="12"/>
      <c r="K400" s="97"/>
      <c r="Q400" s="291"/>
      <c r="R400" s="291"/>
      <c r="S400" s="291"/>
      <c r="T400" s="291"/>
      <c r="U400" s="291"/>
      <c r="V400" s="291"/>
      <c r="W400" s="291"/>
    </row>
    <row r="401" spans="4:23" ht="15.75" customHeight="1">
      <c r="D401" s="12"/>
      <c r="K401" s="97"/>
      <c r="Q401" s="291"/>
      <c r="R401" s="291"/>
      <c r="S401" s="291"/>
      <c r="T401" s="291"/>
      <c r="U401" s="291"/>
      <c r="V401" s="291"/>
      <c r="W401" s="291"/>
    </row>
    <row r="402" spans="4:23" ht="15.75" customHeight="1">
      <c r="D402" s="12"/>
      <c r="K402" s="97"/>
      <c r="Q402" s="291"/>
      <c r="R402" s="291"/>
      <c r="S402" s="291"/>
      <c r="T402" s="291"/>
      <c r="U402" s="291"/>
      <c r="V402" s="291"/>
      <c r="W402" s="291"/>
    </row>
    <row r="403" spans="4:23" ht="15.75" customHeight="1">
      <c r="D403" s="12"/>
      <c r="K403" s="97"/>
      <c r="Q403" s="291"/>
      <c r="R403" s="291"/>
      <c r="S403" s="291"/>
      <c r="T403" s="291"/>
      <c r="U403" s="291"/>
      <c r="V403" s="291"/>
      <c r="W403" s="291"/>
    </row>
    <row r="404" spans="4:23" ht="15.75" customHeight="1">
      <c r="D404" s="12"/>
      <c r="K404" s="97"/>
      <c r="Q404" s="291"/>
      <c r="R404" s="291"/>
      <c r="S404" s="291"/>
      <c r="T404" s="291"/>
      <c r="U404" s="291"/>
      <c r="V404" s="291"/>
      <c r="W404" s="291"/>
    </row>
    <row r="405" spans="4:23" ht="15.75" customHeight="1">
      <c r="D405" s="12"/>
      <c r="K405" s="97"/>
      <c r="Q405" s="291"/>
      <c r="R405" s="291"/>
      <c r="S405" s="291"/>
      <c r="T405" s="291"/>
      <c r="U405" s="291"/>
      <c r="V405" s="291"/>
      <c r="W405" s="291"/>
    </row>
    <row r="406" spans="4:23" ht="15.75" customHeight="1">
      <c r="D406" s="12"/>
      <c r="K406" s="97"/>
      <c r="Q406" s="291"/>
      <c r="R406" s="291"/>
      <c r="S406" s="291"/>
      <c r="T406" s="291"/>
      <c r="U406" s="291"/>
      <c r="V406" s="291"/>
      <c r="W406" s="291"/>
    </row>
    <row r="407" spans="4:23" ht="15.75" customHeight="1">
      <c r="D407" s="12"/>
      <c r="K407" s="97"/>
      <c r="Q407" s="291"/>
      <c r="R407" s="291"/>
      <c r="S407" s="291"/>
      <c r="T407" s="291"/>
      <c r="U407" s="291"/>
      <c r="V407" s="291"/>
      <c r="W407" s="291"/>
    </row>
    <row r="408" spans="4:23" ht="15.75" customHeight="1">
      <c r="D408" s="12"/>
      <c r="K408" s="97"/>
      <c r="Q408" s="291"/>
      <c r="R408" s="291"/>
      <c r="S408" s="291"/>
      <c r="T408" s="291"/>
      <c r="U408" s="291"/>
      <c r="V408" s="291"/>
      <c r="W408" s="291"/>
    </row>
    <row r="409" spans="4:23" ht="15.75" customHeight="1">
      <c r="D409" s="12"/>
      <c r="K409" s="97"/>
      <c r="Q409" s="291"/>
      <c r="R409" s="291"/>
      <c r="S409" s="291"/>
      <c r="T409" s="291"/>
      <c r="U409" s="291"/>
      <c r="V409" s="291"/>
      <c r="W409" s="291"/>
    </row>
    <row r="410" spans="4:23" ht="15.75" customHeight="1">
      <c r="D410" s="12"/>
      <c r="K410" s="97"/>
      <c r="Q410" s="291"/>
      <c r="R410" s="291"/>
      <c r="S410" s="291"/>
      <c r="T410" s="291"/>
      <c r="U410" s="291"/>
      <c r="V410" s="291"/>
      <c r="W410" s="291"/>
    </row>
    <row r="411" spans="4:23" ht="15.75" customHeight="1">
      <c r="D411" s="12"/>
      <c r="K411" s="97"/>
      <c r="Q411" s="291"/>
      <c r="R411" s="291"/>
      <c r="S411" s="291"/>
      <c r="T411" s="291"/>
      <c r="U411" s="291"/>
      <c r="V411" s="291"/>
      <c r="W411" s="291"/>
    </row>
    <row r="412" spans="4:23" ht="15.75" customHeight="1">
      <c r="D412" s="12"/>
      <c r="K412" s="97"/>
      <c r="Q412" s="291"/>
      <c r="R412" s="291"/>
      <c r="S412" s="291"/>
      <c r="T412" s="291"/>
      <c r="U412" s="291"/>
      <c r="V412" s="291"/>
      <c r="W412" s="291"/>
    </row>
    <row r="413" spans="4:23" ht="15.75" customHeight="1">
      <c r="D413" s="12"/>
      <c r="K413" s="97"/>
      <c r="Q413" s="291"/>
      <c r="R413" s="291"/>
      <c r="S413" s="291"/>
      <c r="T413" s="291"/>
      <c r="U413" s="291"/>
      <c r="V413" s="291"/>
      <c r="W413" s="291"/>
    </row>
    <row r="414" spans="4:23" ht="15.75" customHeight="1">
      <c r="D414" s="12"/>
      <c r="K414" s="97"/>
      <c r="Q414" s="291"/>
      <c r="R414" s="291"/>
      <c r="S414" s="291"/>
      <c r="T414" s="291"/>
      <c r="U414" s="291"/>
      <c r="V414" s="291"/>
      <c r="W414" s="291"/>
    </row>
    <row r="415" spans="4:23" ht="15.75" customHeight="1">
      <c r="D415" s="12"/>
      <c r="K415" s="97"/>
      <c r="Q415" s="291"/>
      <c r="R415" s="291"/>
      <c r="S415" s="291"/>
      <c r="T415" s="291"/>
      <c r="U415" s="291"/>
      <c r="V415" s="291"/>
      <c r="W415" s="291"/>
    </row>
    <row r="416" spans="4:23" ht="15.75" customHeight="1">
      <c r="D416" s="12"/>
      <c r="K416" s="97"/>
      <c r="Q416" s="291"/>
      <c r="R416" s="291"/>
      <c r="S416" s="291"/>
      <c r="T416" s="291"/>
      <c r="U416" s="291"/>
      <c r="V416" s="291"/>
      <c r="W416" s="291"/>
    </row>
    <row r="417" spans="4:23" ht="15.75" customHeight="1">
      <c r="D417" s="12"/>
      <c r="K417" s="97"/>
      <c r="Q417" s="291"/>
      <c r="R417" s="291"/>
      <c r="S417" s="291"/>
      <c r="T417" s="291"/>
      <c r="U417" s="291"/>
      <c r="V417" s="291"/>
      <c r="W417" s="291"/>
    </row>
    <row r="418" spans="4:23" ht="15.75" customHeight="1">
      <c r="D418" s="12"/>
      <c r="K418" s="97"/>
      <c r="Q418" s="291"/>
      <c r="R418" s="291"/>
      <c r="S418" s="291"/>
      <c r="T418" s="291"/>
      <c r="U418" s="291"/>
      <c r="V418" s="291"/>
      <c r="W418" s="291"/>
    </row>
    <row r="419" spans="4:23" ht="15.75" customHeight="1">
      <c r="D419" s="12"/>
      <c r="K419" s="97"/>
      <c r="Q419" s="291"/>
      <c r="R419" s="291"/>
      <c r="S419" s="291"/>
      <c r="T419" s="291"/>
      <c r="U419" s="291"/>
      <c r="V419" s="291"/>
      <c r="W419" s="291"/>
    </row>
    <row r="420" spans="4:23" ht="15.75" customHeight="1">
      <c r="D420" s="12"/>
      <c r="K420" s="97"/>
      <c r="Q420" s="291"/>
      <c r="R420" s="291"/>
      <c r="S420" s="291"/>
      <c r="T420" s="291"/>
      <c r="U420" s="291"/>
      <c r="V420" s="291"/>
      <c r="W420" s="291"/>
    </row>
    <row r="421" spans="4:23" ht="15.75" customHeight="1">
      <c r="D421" s="12"/>
      <c r="K421" s="97"/>
      <c r="Q421" s="291"/>
      <c r="R421" s="291"/>
      <c r="S421" s="291"/>
      <c r="T421" s="291"/>
      <c r="U421" s="291"/>
      <c r="V421" s="291"/>
      <c r="W421" s="291"/>
    </row>
    <row r="422" spans="4:23" ht="15.75" customHeight="1">
      <c r="D422" s="12"/>
      <c r="K422" s="97"/>
      <c r="Q422" s="291"/>
      <c r="R422" s="291"/>
      <c r="S422" s="291"/>
      <c r="T422" s="291"/>
      <c r="U422" s="291"/>
      <c r="V422" s="291"/>
      <c r="W422" s="291"/>
    </row>
    <row r="423" spans="4:23" ht="15.75" customHeight="1">
      <c r="D423" s="12"/>
      <c r="K423" s="97"/>
      <c r="Q423" s="291"/>
      <c r="R423" s="291"/>
      <c r="S423" s="291"/>
      <c r="T423" s="291"/>
      <c r="U423" s="291"/>
      <c r="V423" s="291"/>
      <c r="W423" s="291"/>
    </row>
    <row r="424" spans="4:23" ht="15.75" customHeight="1">
      <c r="D424" s="12"/>
      <c r="K424" s="97"/>
      <c r="Q424" s="291"/>
      <c r="R424" s="291"/>
      <c r="S424" s="291"/>
      <c r="T424" s="291"/>
      <c r="U424" s="291"/>
      <c r="V424" s="291"/>
      <c r="W424" s="291"/>
    </row>
    <row r="425" spans="4:23" ht="15.75" customHeight="1">
      <c r="D425" s="12"/>
      <c r="K425" s="97"/>
      <c r="Q425" s="291"/>
      <c r="R425" s="291"/>
      <c r="S425" s="291"/>
      <c r="T425" s="291"/>
      <c r="U425" s="291"/>
      <c r="V425" s="291"/>
      <c r="W425" s="291"/>
    </row>
    <row r="426" spans="4:23" ht="15.75" customHeight="1">
      <c r="D426" s="12"/>
      <c r="K426" s="97"/>
      <c r="Q426" s="291"/>
      <c r="R426" s="291"/>
      <c r="S426" s="291"/>
      <c r="T426" s="291"/>
      <c r="U426" s="291"/>
      <c r="V426" s="291"/>
      <c r="W426" s="291"/>
    </row>
    <row r="427" spans="4:23" ht="15.75" customHeight="1">
      <c r="D427" s="12"/>
      <c r="K427" s="97"/>
      <c r="Q427" s="291"/>
      <c r="R427" s="291"/>
      <c r="S427" s="291"/>
      <c r="T427" s="291"/>
      <c r="U427" s="291"/>
      <c r="V427" s="291"/>
      <c r="W427" s="291"/>
    </row>
    <row r="428" spans="4:23" ht="15.75" customHeight="1">
      <c r="D428" s="12"/>
      <c r="K428" s="97"/>
      <c r="Q428" s="291"/>
      <c r="R428" s="291"/>
      <c r="S428" s="291"/>
      <c r="T428" s="291"/>
      <c r="U428" s="291"/>
      <c r="V428" s="291"/>
      <c r="W428" s="291"/>
    </row>
    <row r="429" spans="4:23" ht="15.75" customHeight="1">
      <c r="D429" s="12"/>
      <c r="K429" s="97"/>
      <c r="Q429" s="291"/>
      <c r="R429" s="291"/>
      <c r="S429" s="291"/>
      <c r="T429" s="291"/>
      <c r="U429" s="291"/>
      <c r="V429" s="291"/>
      <c r="W429" s="291"/>
    </row>
    <row r="430" spans="4:23" ht="15.75" customHeight="1">
      <c r="D430" s="12"/>
      <c r="K430" s="97"/>
      <c r="Q430" s="291"/>
      <c r="R430" s="291"/>
      <c r="S430" s="291"/>
      <c r="T430" s="291"/>
      <c r="U430" s="291"/>
      <c r="V430" s="291"/>
      <c r="W430" s="291"/>
    </row>
    <row r="431" spans="4:23" ht="15.75" customHeight="1">
      <c r="D431" s="12"/>
      <c r="K431" s="97"/>
      <c r="Q431" s="291"/>
      <c r="R431" s="291"/>
      <c r="S431" s="291"/>
      <c r="T431" s="291"/>
      <c r="U431" s="291"/>
      <c r="V431" s="291"/>
      <c r="W431" s="291"/>
    </row>
    <row r="432" spans="4:23" ht="15.75" customHeight="1">
      <c r="D432" s="12"/>
      <c r="K432" s="97"/>
      <c r="Q432" s="291"/>
      <c r="R432" s="291"/>
      <c r="S432" s="291"/>
      <c r="T432" s="291"/>
      <c r="U432" s="291"/>
      <c r="V432" s="291"/>
      <c r="W432" s="291"/>
    </row>
    <row r="433" spans="4:23" ht="15.75" customHeight="1">
      <c r="D433" s="12"/>
      <c r="K433" s="97"/>
      <c r="Q433" s="291"/>
      <c r="R433" s="291"/>
      <c r="S433" s="291"/>
      <c r="T433" s="291"/>
      <c r="U433" s="291"/>
      <c r="V433" s="291"/>
      <c r="W433" s="291"/>
    </row>
    <row r="434" spans="4:23" ht="15.75" customHeight="1">
      <c r="D434" s="12"/>
      <c r="K434" s="97"/>
      <c r="Q434" s="291"/>
      <c r="R434" s="291"/>
      <c r="S434" s="291"/>
      <c r="T434" s="291"/>
      <c r="U434" s="291"/>
      <c r="V434" s="291"/>
      <c r="W434" s="291"/>
    </row>
    <row r="435" spans="4:23" ht="15.75" customHeight="1">
      <c r="D435" s="12"/>
      <c r="K435" s="97"/>
      <c r="Q435" s="291"/>
      <c r="R435" s="291"/>
      <c r="S435" s="291"/>
      <c r="T435" s="291"/>
      <c r="U435" s="291"/>
      <c r="V435" s="291"/>
      <c r="W435" s="291"/>
    </row>
    <row r="436" spans="4:23" ht="15.75" customHeight="1">
      <c r="D436" s="12"/>
      <c r="K436" s="97"/>
      <c r="Q436" s="291"/>
      <c r="R436" s="291"/>
      <c r="S436" s="291"/>
      <c r="T436" s="291"/>
      <c r="U436" s="291"/>
      <c r="V436" s="291"/>
      <c r="W436" s="291"/>
    </row>
    <row r="437" spans="4:23" ht="15.75" customHeight="1">
      <c r="D437" s="12"/>
      <c r="K437" s="97"/>
      <c r="Q437" s="291"/>
      <c r="R437" s="291"/>
      <c r="S437" s="291"/>
      <c r="T437" s="291"/>
      <c r="U437" s="291"/>
      <c r="V437" s="291"/>
      <c r="W437" s="291"/>
    </row>
    <row r="438" spans="4:23" ht="15.75" customHeight="1">
      <c r="D438" s="12"/>
      <c r="K438" s="97"/>
      <c r="Q438" s="291"/>
      <c r="R438" s="291"/>
      <c r="S438" s="291"/>
      <c r="T438" s="291"/>
      <c r="U438" s="291"/>
      <c r="V438" s="291"/>
      <c r="W438" s="291"/>
    </row>
    <row r="439" spans="4:23" ht="15.75" customHeight="1">
      <c r="D439" s="12"/>
      <c r="K439" s="97"/>
      <c r="Q439" s="291"/>
      <c r="R439" s="291"/>
      <c r="S439" s="291"/>
      <c r="T439" s="291"/>
      <c r="U439" s="291"/>
      <c r="V439" s="291"/>
      <c r="W439" s="291"/>
    </row>
    <row r="440" spans="4:23" ht="15.75" customHeight="1">
      <c r="D440" s="12"/>
      <c r="K440" s="97"/>
      <c r="Q440" s="291"/>
      <c r="R440" s="291"/>
      <c r="S440" s="291"/>
      <c r="T440" s="291"/>
      <c r="U440" s="291"/>
      <c r="V440" s="291"/>
      <c r="W440" s="291"/>
    </row>
    <row r="441" spans="4:23" ht="15.75" customHeight="1">
      <c r="D441" s="12"/>
      <c r="K441" s="97"/>
      <c r="Q441" s="291"/>
      <c r="R441" s="291"/>
      <c r="S441" s="291"/>
      <c r="T441" s="291"/>
      <c r="U441" s="291"/>
      <c r="V441" s="291"/>
      <c r="W441" s="291"/>
    </row>
    <row r="442" spans="4:23" ht="15.75" customHeight="1">
      <c r="D442" s="12"/>
      <c r="K442" s="97"/>
      <c r="Q442" s="291"/>
      <c r="R442" s="291"/>
      <c r="S442" s="291"/>
      <c r="T442" s="291"/>
      <c r="U442" s="291"/>
      <c r="V442" s="291"/>
      <c r="W442" s="291"/>
    </row>
    <row r="443" spans="4:23" ht="15.75" customHeight="1">
      <c r="D443" s="12"/>
      <c r="K443" s="97"/>
      <c r="Q443" s="291"/>
      <c r="R443" s="291"/>
      <c r="S443" s="291"/>
      <c r="T443" s="291"/>
      <c r="U443" s="291"/>
      <c r="V443" s="291"/>
      <c r="W443" s="291"/>
    </row>
    <row r="444" spans="4:23" ht="15.75" customHeight="1">
      <c r="D444" s="12"/>
      <c r="K444" s="97"/>
      <c r="Q444" s="291"/>
      <c r="R444" s="291"/>
      <c r="S444" s="291"/>
      <c r="T444" s="291"/>
      <c r="U444" s="291"/>
      <c r="V444" s="291"/>
      <c r="W444" s="291"/>
    </row>
    <row r="445" spans="4:23" ht="15.75" customHeight="1">
      <c r="D445" s="12"/>
      <c r="K445" s="97"/>
      <c r="Q445" s="291"/>
      <c r="R445" s="291"/>
      <c r="S445" s="291"/>
      <c r="T445" s="291"/>
      <c r="U445" s="291"/>
      <c r="V445" s="291"/>
      <c r="W445" s="291"/>
    </row>
    <row r="446" spans="4:23" ht="15.75" customHeight="1">
      <c r="D446" s="12"/>
      <c r="K446" s="97"/>
      <c r="Q446" s="291"/>
      <c r="R446" s="291"/>
      <c r="S446" s="291"/>
      <c r="T446" s="291"/>
      <c r="U446" s="291"/>
      <c r="V446" s="291"/>
      <c r="W446" s="291"/>
    </row>
    <row r="447" spans="4:23" ht="15.75" customHeight="1">
      <c r="D447" s="12"/>
      <c r="K447" s="97"/>
      <c r="Q447" s="291"/>
      <c r="R447" s="291"/>
      <c r="S447" s="291"/>
      <c r="T447" s="291"/>
      <c r="U447" s="291"/>
      <c r="V447" s="291"/>
      <c r="W447" s="291"/>
    </row>
    <row r="448" spans="4:23" ht="15.75" customHeight="1">
      <c r="D448" s="12"/>
      <c r="K448" s="97"/>
      <c r="Q448" s="291"/>
      <c r="R448" s="291"/>
      <c r="S448" s="291"/>
      <c r="T448" s="291"/>
      <c r="U448" s="291"/>
      <c r="V448" s="291"/>
      <c r="W448" s="291"/>
    </row>
    <row r="449" spans="4:23" ht="15.75" customHeight="1">
      <c r="D449" s="12"/>
      <c r="K449" s="97"/>
      <c r="Q449" s="291"/>
      <c r="R449" s="291"/>
      <c r="S449" s="291"/>
      <c r="T449" s="291"/>
      <c r="U449" s="291"/>
      <c r="V449" s="291"/>
      <c r="W449" s="291"/>
    </row>
    <row r="450" spans="4:23" ht="15.75" customHeight="1">
      <c r="D450" s="12"/>
      <c r="K450" s="97"/>
      <c r="Q450" s="291"/>
      <c r="R450" s="291"/>
      <c r="S450" s="291"/>
      <c r="T450" s="291"/>
      <c r="U450" s="291"/>
      <c r="V450" s="291"/>
      <c r="W450" s="291"/>
    </row>
    <row r="451" spans="4:23" ht="15.75" customHeight="1">
      <c r="D451" s="12"/>
      <c r="K451" s="97"/>
      <c r="Q451" s="291"/>
      <c r="R451" s="291"/>
      <c r="S451" s="291"/>
      <c r="T451" s="291"/>
      <c r="U451" s="291"/>
      <c r="V451" s="291"/>
      <c r="W451" s="291"/>
    </row>
    <row r="452" spans="4:23" ht="15.75" customHeight="1">
      <c r="D452" s="12"/>
      <c r="K452" s="97"/>
      <c r="Q452" s="291"/>
      <c r="R452" s="291"/>
      <c r="S452" s="291"/>
      <c r="T452" s="291"/>
      <c r="U452" s="291"/>
      <c r="V452" s="291"/>
      <c r="W452" s="291"/>
    </row>
    <row r="453" spans="4:23" ht="15.75" customHeight="1">
      <c r="D453" s="12"/>
      <c r="K453" s="97"/>
      <c r="Q453" s="291"/>
      <c r="R453" s="291"/>
      <c r="S453" s="291"/>
      <c r="T453" s="291"/>
      <c r="U453" s="291"/>
      <c r="V453" s="291"/>
      <c r="W453" s="291"/>
    </row>
    <row r="454" spans="4:23" ht="15.75" customHeight="1">
      <c r="D454" s="12"/>
      <c r="K454" s="97"/>
      <c r="Q454" s="291"/>
      <c r="R454" s="291"/>
      <c r="S454" s="291"/>
      <c r="T454" s="291"/>
      <c r="U454" s="291"/>
      <c r="V454" s="291"/>
      <c r="W454" s="291"/>
    </row>
    <row r="455" spans="4:23" ht="15.75" customHeight="1">
      <c r="D455" s="12"/>
      <c r="K455" s="97"/>
      <c r="Q455" s="291"/>
      <c r="R455" s="291"/>
      <c r="S455" s="291"/>
      <c r="T455" s="291"/>
      <c r="U455" s="291"/>
      <c r="V455" s="291"/>
      <c r="W455" s="291"/>
    </row>
    <row r="456" spans="4:23" ht="15.75" customHeight="1">
      <c r="D456" s="12"/>
      <c r="K456" s="97"/>
      <c r="Q456" s="291"/>
      <c r="R456" s="291"/>
      <c r="S456" s="291"/>
      <c r="T456" s="291"/>
      <c r="U456" s="291"/>
      <c r="V456" s="291"/>
      <c r="W456" s="291"/>
    </row>
    <row r="457" spans="4:23" ht="15.75" customHeight="1">
      <c r="D457" s="12"/>
      <c r="K457" s="97"/>
      <c r="Q457" s="291"/>
      <c r="R457" s="291"/>
      <c r="S457" s="291"/>
      <c r="T457" s="291"/>
      <c r="U457" s="291"/>
      <c r="V457" s="291"/>
      <c r="W457" s="291"/>
    </row>
    <row r="458" spans="4:23" ht="15.75" customHeight="1">
      <c r="D458" s="12"/>
      <c r="K458" s="97"/>
      <c r="Q458" s="291"/>
      <c r="R458" s="291"/>
      <c r="S458" s="291"/>
      <c r="T458" s="291"/>
      <c r="U458" s="291"/>
      <c r="V458" s="291"/>
      <c r="W458" s="291"/>
    </row>
    <row r="459" spans="4:23" ht="15.75" customHeight="1">
      <c r="D459" s="12"/>
      <c r="K459" s="97"/>
      <c r="Q459" s="291"/>
      <c r="R459" s="291"/>
      <c r="S459" s="291"/>
      <c r="T459" s="291"/>
      <c r="U459" s="291"/>
      <c r="V459" s="291"/>
      <c r="W459" s="291"/>
    </row>
    <row r="460" spans="4:23" ht="15.75" customHeight="1">
      <c r="D460" s="12"/>
      <c r="K460" s="97"/>
      <c r="Q460" s="291"/>
      <c r="R460" s="291"/>
      <c r="S460" s="291"/>
      <c r="T460" s="291"/>
      <c r="U460" s="291"/>
      <c r="V460" s="291"/>
      <c r="W460" s="291"/>
    </row>
    <row r="461" spans="4:23" ht="15.75" customHeight="1">
      <c r="D461" s="12"/>
      <c r="K461" s="97"/>
      <c r="Q461" s="291"/>
      <c r="R461" s="291"/>
      <c r="S461" s="291"/>
      <c r="T461" s="291"/>
      <c r="U461" s="291"/>
      <c r="V461" s="291"/>
      <c r="W461" s="291"/>
    </row>
    <row r="462" spans="4:23" ht="15.75" customHeight="1">
      <c r="D462" s="12"/>
      <c r="K462" s="97"/>
      <c r="Q462" s="291"/>
      <c r="R462" s="291"/>
      <c r="S462" s="291"/>
      <c r="T462" s="291"/>
      <c r="U462" s="291"/>
      <c r="V462" s="291"/>
      <c r="W462" s="291"/>
    </row>
    <row r="463" spans="4:23" ht="15.75" customHeight="1">
      <c r="D463" s="12"/>
      <c r="K463" s="97"/>
      <c r="Q463" s="291"/>
      <c r="R463" s="291"/>
      <c r="S463" s="291"/>
      <c r="T463" s="291"/>
      <c r="U463" s="291"/>
      <c r="V463" s="291"/>
      <c r="W463" s="291"/>
    </row>
    <row r="464" spans="4:23" ht="15.75" customHeight="1">
      <c r="D464" s="12"/>
      <c r="K464" s="97"/>
      <c r="Q464" s="291"/>
      <c r="R464" s="291"/>
      <c r="S464" s="291"/>
      <c r="T464" s="291"/>
      <c r="U464" s="291"/>
      <c r="V464" s="291"/>
      <c r="W464" s="291"/>
    </row>
    <row r="465" spans="4:23" ht="15.75" customHeight="1">
      <c r="D465" s="12"/>
      <c r="K465" s="97"/>
      <c r="Q465" s="291"/>
      <c r="R465" s="291"/>
      <c r="S465" s="291"/>
      <c r="T465" s="291"/>
      <c r="U465" s="291"/>
      <c r="V465" s="291"/>
      <c r="W465" s="291"/>
    </row>
    <row r="466" spans="4:23" ht="15.75" customHeight="1">
      <c r="D466" s="12"/>
      <c r="K466" s="97"/>
      <c r="Q466" s="291"/>
      <c r="R466" s="291"/>
      <c r="S466" s="291"/>
      <c r="T466" s="291"/>
      <c r="U466" s="291"/>
      <c r="V466" s="291"/>
      <c r="W466" s="291"/>
    </row>
    <row r="467" spans="4:23" ht="15.75" customHeight="1">
      <c r="D467" s="12"/>
      <c r="K467" s="97"/>
      <c r="Q467" s="291"/>
      <c r="R467" s="291"/>
      <c r="S467" s="291"/>
      <c r="T467" s="291"/>
      <c r="U467" s="291"/>
      <c r="V467" s="291"/>
      <c r="W467" s="291"/>
    </row>
    <row r="468" spans="4:23" ht="15.75" customHeight="1">
      <c r="D468" s="12"/>
      <c r="K468" s="97"/>
      <c r="Q468" s="291"/>
      <c r="R468" s="291"/>
      <c r="S468" s="291"/>
      <c r="T468" s="291"/>
      <c r="U468" s="291"/>
      <c r="V468" s="291"/>
      <c r="W468" s="291"/>
    </row>
    <row r="469" spans="4:23" ht="15.75" customHeight="1">
      <c r="D469" s="12"/>
      <c r="K469" s="97"/>
      <c r="Q469" s="291"/>
      <c r="R469" s="291"/>
      <c r="S469" s="291"/>
      <c r="T469" s="291"/>
      <c r="U469" s="291"/>
      <c r="V469" s="291"/>
      <c r="W469" s="291"/>
    </row>
    <row r="470" spans="4:23" ht="15.75" customHeight="1">
      <c r="D470" s="12"/>
      <c r="K470" s="97"/>
      <c r="Q470" s="291"/>
      <c r="R470" s="291"/>
      <c r="S470" s="291"/>
      <c r="T470" s="291"/>
      <c r="U470" s="291"/>
      <c r="V470" s="291"/>
      <c r="W470" s="291"/>
    </row>
    <row r="471" spans="4:23" ht="15.75" customHeight="1">
      <c r="D471" s="12"/>
      <c r="K471" s="97"/>
      <c r="Q471" s="291"/>
      <c r="R471" s="291"/>
      <c r="S471" s="291"/>
      <c r="T471" s="291"/>
      <c r="U471" s="291"/>
      <c r="V471" s="291"/>
      <c r="W471" s="291"/>
    </row>
    <row r="472" spans="4:23" ht="15.75" customHeight="1">
      <c r="D472" s="12"/>
      <c r="K472" s="97"/>
      <c r="Q472" s="291"/>
      <c r="R472" s="291"/>
      <c r="S472" s="291"/>
      <c r="T472" s="291"/>
      <c r="U472" s="291"/>
      <c r="V472" s="291"/>
      <c r="W472" s="291"/>
    </row>
    <row r="473" spans="4:23" ht="15.75" customHeight="1">
      <c r="D473" s="12"/>
      <c r="K473" s="97"/>
      <c r="Q473" s="291"/>
      <c r="R473" s="291"/>
      <c r="S473" s="291"/>
      <c r="T473" s="291"/>
      <c r="U473" s="291"/>
      <c r="V473" s="291"/>
      <c r="W473" s="291"/>
    </row>
    <row r="474" spans="4:23" ht="15.75" customHeight="1">
      <c r="D474" s="12"/>
      <c r="K474" s="97"/>
      <c r="Q474" s="291"/>
      <c r="R474" s="291"/>
      <c r="S474" s="291"/>
      <c r="T474" s="291"/>
      <c r="U474" s="291"/>
      <c r="V474" s="291"/>
      <c r="W474" s="291"/>
    </row>
    <row r="475" spans="4:23" ht="15.75" customHeight="1">
      <c r="D475" s="12"/>
      <c r="K475" s="97"/>
      <c r="Q475" s="291"/>
      <c r="R475" s="291"/>
      <c r="S475" s="291"/>
      <c r="T475" s="291"/>
      <c r="U475" s="291"/>
      <c r="V475" s="291"/>
      <c r="W475" s="291"/>
    </row>
    <row r="476" spans="4:23" ht="15.75" customHeight="1">
      <c r="D476" s="12"/>
      <c r="K476" s="97"/>
      <c r="Q476" s="291"/>
      <c r="R476" s="291"/>
      <c r="S476" s="291"/>
      <c r="T476" s="291"/>
      <c r="U476" s="291"/>
      <c r="V476" s="291"/>
      <c r="W476" s="291"/>
    </row>
    <row r="477" spans="4:23" ht="15.75" customHeight="1">
      <c r="D477" s="12"/>
      <c r="K477" s="97"/>
      <c r="Q477" s="291"/>
      <c r="R477" s="291"/>
      <c r="S477" s="291"/>
      <c r="T477" s="291"/>
      <c r="U477" s="291"/>
      <c r="V477" s="291"/>
      <c r="W477" s="291"/>
    </row>
    <row r="478" spans="4:23" ht="15.75" customHeight="1">
      <c r="D478" s="12"/>
      <c r="K478" s="97"/>
      <c r="Q478" s="291"/>
      <c r="R478" s="291"/>
      <c r="S478" s="291"/>
      <c r="T478" s="291"/>
      <c r="U478" s="291"/>
      <c r="V478" s="291"/>
      <c r="W478" s="291"/>
    </row>
    <row r="479" spans="4:23" ht="15.75" customHeight="1">
      <c r="D479" s="12"/>
      <c r="K479" s="97"/>
      <c r="Q479" s="291"/>
      <c r="R479" s="291"/>
      <c r="S479" s="291"/>
      <c r="T479" s="291"/>
      <c r="U479" s="291"/>
      <c r="V479" s="291"/>
      <c r="W479" s="291"/>
    </row>
    <row r="480" spans="4:23" ht="15.75" customHeight="1">
      <c r="D480" s="12"/>
      <c r="K480" s="97"/>
      <c r="Q480" s="291"/>
      <c r="R480" s="291"/>
      <c r="S480" s="291"/>
      <c r="T480" s="291"/>
      <c r="U480" s="291"/>
      <c r="V480" s="291"/>
      <c r="W480" s="291"/>
    </row>
    <row r="481" spans="4:23" ht="15.75" customHeight="1">
      <c r="D481" s="12"/>
      <c r="K481" s="97"/>
      <c r="Q481" s="291"/>
      <c r="R481" s="291"/>
      <c r="S481" s="291"/>
      <c r="T481" s="291"/>
      <c r="U481" s="291"/>
      <c r="V481" s="291"/>
      <c r="W481" s="291"/>
    </row>
    <row r="482" spans="4:23" ht="15.75" customHeight="1">
      <c r="D482" s="12"/>
      <c r="K482" s="97"/>
      <c r="Q482" s="291"/>
      <c r="R482" s="291"/>
      <c r="S482" s="291"/>
      <c r="T482" s="291"/>
      <c r="U482" s="291"/>
      <c r="V482" s="291"/>
      <c r="W482" s="291"/>
    </row>
    <row r="483" spans="4:23" ht="15.75" customHeight="1">
      <c r="D483" s="12"/>
      <c r="K483" s="97"/>
      <c r="Q483" s="291"/>
      <c r="R483" s="291"/>
      <c r="S483" s="291"/>
      <c r="T483" s="291"/>
      <c r="U483" s="291"/>
      <c r="V483" s="291"/>
      <c r="W483" s="291"/>
    </row>
    <row r="484" spans="4:23" ht="15.75" customHeight="1">
      <c r="D484" s="12"/>
      <c r="K484" s="97"/>
      <c r="Q484" s="291"/>
      <c r="R484" s="291"/>
      <c r="S484" s="291"/>
      <c r="T484" s="291"/>
      <c r="U484" s="291"/>
      <c r="V484" s="291"/>
      <c r="W484" s="291"/>
    </row>
    <row r="485" spans="4:23" ht="15.75" customHeight="1">
      <c r="D485" s="12"/>
      <c r="K485" s="97"/>
      <c r="Q485" s="291"/>
      <c r="R485" s="291"/>
      <c r="S485" s="291"/>
      <c r="T485" s="291"/>
      <c r="U485" s="291"/>
      <c r="V485" s="291"/>
      <c r="W485" s="291"/>
    </row>
    <row r="486" spans="4:23" ht="15.75" customHeight="1">
      <c r="D486" s="12"/>
      <c r="K486" s="97"/>
      <c r="Q486" s="291"/>
      <c r="R486" s="291"/>
      <c r="S486" s="291"/>
      <c r="T486" s="291"/>
      <c r="U486" s="291"/>
      <c r="V486" s="291"/>
      <c r="W486" s="291"/>
    </row>
    <row r="487" spans="4:23" ht="15.75" customHeight="1">
      <c r="D487" s="12"/>
      <c r="K487" s="97"/>
      <c r="Q487" s="291"/>
      <c r="R487" s="291"/>
      <c r="S487" s="291"/>
      <c r="T487" s="291"/>
      <c r="U487" s="291"/>
      <c r="V487" s="291"/>
      <c r="W487" s="291"/>
    </row>
    <row r="488" spans="4:23" ht="15.75" customHeight="1">
      <c r="D488" s="12"/>
      <c r="K488" s="97"/>
      <c r="Q488" s="291"/>
      <c r="R488" s="291"/>
      <c r="S488" s="291"/>
      <c r="T488" s="291"/>
      <c r="U488" s="291"/>
      <c r="V488" s="291"/>
      <c r="W488" s="291"/>
    </row>
    <row r="489" spans="4:23" ht="15.75" customHeight="1">
      <c r="D489" s="12"/>
      <c r="K489" s="97"/>
      <c r="Q489" s="291"/>
      <c r="R489" s="291"/>
      <c r="S489" s="291"/>
      <c r="T489" s="291"/>
      <c r="U489" s="291"/>
      <c r="V489" s="291"/>
      <c r="W489" s="291"/>
    </row>
    <row r="490" spans="4:23" ht="15.75" customHeight="1">
      <c r="D490" s="12"/>
      <c r="K490" s="97"/>
      <c r="Q490" s="291"/>
      <c r="R490" s="291"/>
      <c r="S490" s="291"/>
      <c r="T490" s="291"/>
      <c r="U490" s="291"/>
      <c r="V490" s="291"/>
      <c r="W490" s="291"/>
    </row>
    <row r="491" spans="4:23" ht="15.75" customHeight="1">
      <c r="D491" s="12"/>
      <c r="K491" s="97"/>
      <c r="Q491" s="291"/>
      <c r="R491" s="291"/>
      <c r="S491" s="291"/>
      <c r="T491" s="291"/>
      <c r="U491" s="291"/>
      <c r="V491" s="291"/>
      <c r="W491" s="291"/>
    </row>
    <row r="492" spans="4:23" ht="15.75" customHeight="1">
      <c r="D492" s="12"/>
      <c r="K492" s="97"/>
      <c r="Q492" s="291"/>
      <c r="R492" s="291"/>
      <c r="S492" s="291"/>
      <c r="T492" s="291"/>
      <c r="U492" s="291"/>
      <c r="V492" s="291"/>
      <c r="W492" s="291"/>
    </row>
    <row r="493" spans="4:23" ht="15.75" customHeight="1">
      <c r="D493" s="12"/>
      <c r="K493" s="97"/>
      <c r="Q493" s="291"/>
      <c r="R493" s="291"/>
      <c r="S493" s="291"/>
      <c r="T493" s="291"/>
      <c r="U493" s="291"/>
      <c r="V493" s="291"/>
      <c r="W493" s="291"/>
    </row>
    <row r="494" spans="4:23" ht="15.75" customHeight="1">
      <c r="D494" s="12"/>
      <c r="K494" s="97"/>
      <c r="Q494" s="291"/>
      <c r="R494" s="291"/>
      <c r="S494" s="291"/>
      <c r="T494" s="291"/>
      <c r="U494" s="291"/>
      <c r="V494" s="291"/>
      <c r="W494" s="291"/>
    </row>
    <row r="495" spans="4:23" ht="15.75" customHeight="1">
      <c r="D495" s="12"/>
      <c r="K495" s="97"/>
      <c r="Q495" s="291"/>
      <c r="R495" s="291"/>
      <c r="S495" s="291"/>
      <c r="T495" s="291"/>
      <c r="U495" s="291"/>
      <c r="V495" s="291"/>
      <c r="W495" s="291"/>
    </row>
    <row r="496" spans="4:23" ht="15.75" customHeight="1">
      <c r="D496" s="12"/>
      <c r="K496" s="97"/>
      <c r="Q496" s="291"/>
      <c r="R496" s="291"/>
      <c r="S496" s="291"/>
      <c r="T496" s="291"/>
      <c r="U496" s="291"/>
      <c r="V496" s="291"/>
      <c r="W496" s="291"/>
    </row>
    <row r="497" spans="4:23" ht="15.75" customHeight="1">
      <c r="D497" s="12"/>
      <c r="K497" s="97"/>
      <c r="Q497" s="291"/>
      <c r="R497" s="291"/>
      <c r="S497" s="291"/>
      <c r="T497" s="291"/>
      <c r="U497" s="291"/>
      <c r="V497" s="291"/>
      <c r="W497" s="291"/>
    </row>
    <row r="498" spans="4:23" ht="15.75" customHeight="1">
      <c r="D498" s="12"/>
      <c r="K498" s="97"/>
      <c r="Q498" s="291"/>
      <c r="R498" s="291"/>
      <c r="S498" s="291"/>
      <c r="T498" s="291"/>
      <c r="U498" s="291"/>
      <c r="V498" s="291"/>
      <c r="W498" s="291"/>
    </row>
    <row r="499" spans="4:23" ht="15.75" customHeight="1">
      <c r="D499" s="12"/>
      <c r="K499" s="97"/>
      <c r="Q499" s="291"/>
      <c r="R499" s="291"/>
      <c r="S499" s="291"/>
      <c r="T499" s="291"/>
      <c r="U499" s="291"/>
      <c r="V499" s="291"/>
      <c r="W499" s="291"/>
    </row>
    <row r="500" spans="4:23" ht="15.75" customHeight="1">
      <c r="D500" s="12"/>
      <c r="K500" s="97"/>
      <c r="Q500" s="291"/>
      <c r="R500" s="291"/>
      <c r="S500" s="291"/>
      <c r="T500" s="291"/>
      <c r="U500" s="291"/>
      <c r="V500" s="291"/>
      <c r="W500" s="291"/>
    </row>
    <row r="501" spans="4:23" ht="15.75" customHeight="1">
      <c r="D501" s="12"/>
      <c r="K501" s="97"/>
      <c r="Q501" s="291"/>
      <c r="R501" s="291"/>
      <c r="S501" s="291"/>
      <c r="T501" s="291"/>
      <c r="U501" s="291"/>
      <c r="V501" s="291"/>
      <c r="W501" s="291"/>
    </row>
    <row r="502" spans="4:23" ht="15.75" customHeight="1">
      <c r="D502" s="12"/>
      <c r="K502" s="97"/>
      <c r="Q502" s="291"/>
      <c r="R502" s="291"/>
      <c r="S502" s="291"/>
      <c r="T502" s="291"/>
      <c r="U502" s="291"/>
      <c r="V502" s="291"/>
      <c r="W502" s="291"/>
    </row>
    <row r="503" spans="4:23" ht="15.75" customHeight="1">
      <c r="D503" s="12"/>
      <c r="K503" s="97"/>
      <c r="Q503" s="291"/>
      <c r="R503" s="291"/>
      <c r="S503" s="291"/>
      <c r="T503" s="291"/>
      <c r="U503" s="291"/>
      <c r="V503" s="291"/>
      <c r="W503" s="291"/>
    </row>
    <row r="504" spans="4:23" ht="15.75" customHeight="1">
      <c r="D504" s="12"/>
      <c r="K504" s="97"/>
      <c r="Q504" s="291"/>
      <c r="R504" s="291"/>
      <c r="S504" s="291"/>
      <c r="T504" s="291"/>
      <c r="U504" s="291"/>
      <c r="V504" s="291"/>
      <c r="W504" s="291"/>
    </row>
    <row r="505" spans="4:23" ht="15.75" customHeight="1">
      <c r="D505" s="12"/>
      <c r="K505" s="97"/>
      <c r="Q505" s="291"/>
      <c r="R505" s="291"/>
      <c r="S505" s="291"/>
      <c r="T505" s="291"/>
      <c r="U505" s="291"/>
      <c r="V505" s="291"/>
      <c r="W505" s="291"/>
    </row>
    <row r="506" spans="4:23" ht="15.75" customHeight="1">
      <c r="D506" s="12"/>
      <c r="K506" s="97"/>
      <c r="Q506" s="291"/>
      <c r="R506" s="291"/>
      <c r="S506" s="291"/>
      <c r="T506" s="291"/>
      <c r="U506" s="291"/>
      <c r="V506" s="291"/>
      <c r="W506" s="291"/>
    </row>
    <row r="507" spans="4:23" ht="15.75" customHeight="1">
      <c r="D507" s="12"/>
      <c r="K507" s="97"/>
      <c r="Q507" s="291"/>
      <c r="R507" s="291"/>
      <c r="S507" s="291"/>
      <c r="T507" s="291"/>
      <c r="U507" s="291"/>
      <c r="V507" s="291"/>
      <c r="W507" s="291"/>
    </row>
    <row r="508" spans="4:23" ht="15.75" customHeight="1">
      <c r="D508" s="12"/>
      <c r="K508" s="97"/>
      <c r="Q508" s="291"/>
      <c r="R508" s="291"/>
      <c r="S508" s="291"/>
      <c r="T508" s="291"/>
      <c r="U508" s="291"/>
      <c r="V508" s="291"/>
      <c r="W508" s="291"/>
    </row>
    <row r="509" spans="4:23" ht="15.75" customHeight="1">
      <c r="D509" s="12"/>
      <c r="K509" s="97"/>
      <c r="Q509" s="291"/>
      <c r="R509" s="291"/>
      <c r="S509" s="291"/>
      <c r="T509" s="291"/>
      <c r="U509" s="291"/>
      <c r="V509" s="291"/>
      <c r="W509" s="291"/>
    </row>
    <row r="510" spans="4:23" ht="15.75" customHeight="1">
      <c r="D510" s="12"/>
      <c r="K510" s="97"/>
      <c r="Q510" s="291"/>
      <c r="R510" s="291"/>
      <c r="S510" s="291"/>
      <c r="T510" s="291"/>
      <c r="U510" s="291"/>
      <c r="V510" s="291"/>
      <c r="W510" s="291"/>
    </row>
    <row r="511" spans="4:23" ht="15.75" customHeight="1">
      <c r="D511" s="12"/>
      <c r="K511" s="97"/>
      <c r="Q511" s="291"/>
      <c r="R511" s="291"/>
      <c r="S511" s="291"/>
      <c r="T511" s="291"/>
      <c r="U511" s="291"/>
      <c r="V511" s="291"/>
      <c r="W511" s="291"/>
    </row>
    <row r="512" spans="4:23" ht="15.75" customHeight="1">
      <c r="D512" s="12"/>
      <c r="K512" s="97"/>
      <c r="Q512" s="291"/>
      <c r="R512" s="291"/>
      <c r="S512" s="291"/>
      <c r="T512" s="291"/>
      <c r="U512" s="291"/>
      <c r="V512" s="291"/>
      <c r="W512" s="291"/>
    </row>
    <row r="513" spans="4:23" ht="15.75" customHeight="1">
      <c r="D513" s="12"/>
      <c r="K513" s="97"/>
      <c r="Q513" s="291"/>
      <c r="R513" s="291"/>
      <c r="S513" s="291"/>
      <c r="T513" s="291"/>
      <c r="U513" s="291"/>
      <c r="V513" s="291"/>
      <c r="W513" s="291"/>
    </row>
    <row r="514" spans="4:23" ht="15.75" customHeight="1">
      <c r="D514" s="12"/>
      <c r="K514" s="97"/>
      <c r="Q514" s="291"/>
      <c r="R514" s="291"/>
      <c r="S514" s="291"/>
      <c r="T514" s="291"/>
      <c r="U514" s="291"/>
      <c r="V514" s="291"/>
      <c r="W514" s="291"/>
    </row>
    <row r="515" spans="4:23" ht="15.75" customHeight="1">
      <c r="D515" s="12"/>
      <c r="K515" s="97"/>
      <c r="Q515" s="291"/>
      <c r="R515" s="291"/>
      <c r="S515" s="291"/>
      <c r="T515" s="291"/>
      <c r="U515" s="291"/>
      <c r="V515" s="291"/>
      <c r="W515" s="291"/>
    </row>
    <row r="516" spans="4:23" ht="15.75" customHeight="1">
      <c r="D516" s="12"/>
      <c r="K516" s="97"/>
      <c r="Q516" s="291"/>
      <c r="R516" s="291"/>
      <c r="S516" s="291"/>
      <c r="T516" s="291"/>
      <c r="U516" s="291"/>
      <c r="V516" s="291"/>
      <c r="W516" s="291"/>
    </row>
    <row r="517" spans="4:23" ht="15.75" customHeight="1">
      <c r="D517" s="12"/>
      <c r="K517" s="97"/>
      <c r="Q517" s="291"/>
      <c r="R517" s="291"/>
      <c r="S517" s="291"/>
      <c r="T517" s="291"/>
      <c r="U517" s="291"/>
      <c r="V517" s="291"/>
      <c r="W517" s="291"/>
    </row>
    <row r="518" spans="4:23" ht="15.75" customHeight="1">
      <c r="D518" s="12"/>
      <c r="K518" s="97"/>
      <c r="Q518" s="291"/>
      <c r="R518" s="291"/>
      <c r="S518" s="291"/>
      <c r="T518" s="291"/>
      <c r="U518" s="291"/>
      <c r="V518" s="291"/>
      <c r="W518" s="291"/>
    </row>
    <row r="519" spans="4:23" ht="15.75" customHeight="1">
      <c r="D519" s="12"/>
      <c r="K519" s="97"/>
      <c r="Q519" s="291"/>
      <c r="R519" s="291"/>
      <c r="S519" s="291"/>
      <c r="T519" s="291"/>
      <c r="U519" s="291"/>
      <c r="V519" s="291"/>
      <c r="W519" s="291"/>
    </row>
    <row r="520" spans="4:23" ht="15.75" customHeight="1">
      <c r="D520" s="12"/>
      <c r="K520" s="97"/>
      <c r="Q520" s="291"/>
      <c r="R520" s="291"/>
      <c r="S520" s="291"/>
      <c r="T520" s="291"/>
      <c r="U520" s="291"/>
      <c r="V520" s="291"/>
      <c r="W520" s="291"/>
    </row>
    <row r="521" spans="4:23" ht="15.75" customHeight="1">
      <c r="D521" s="12"/>
      <c r="K521" s="97"/>
      <c r="Q521" s="291"/>
      <c r="R521" s="291"/>
      <c r="S521" s="291"/>
      <c r="T521" s="291"/>
      <c r="U521" s="291"/>
      <c r="V521" s="291"/>
      <c r="W521" s="291"/>
    </row>
    <row r="522" spans="4:23" ht="15.75" customHeight="1">
      <c r="D522" s="12"/>
      <c r="K522" s="97"/>
      <c r="Q522" s="291"/>
      <c r="R522" s="291"/>
      <c r="S522" s="291"/>
      <c r="T522" s="291"/>
      <c r="U522" s="291"/>
      <c r="V522" s="291"/>
      <c r="W522" s="291"/>
    </row>
    <row r="523" spans="4:23" ht="15.75" customHeight="1">
      <c r="D523" s="12"/>
      <c r="K523" s="97"/>
      <c r="Q523" s="291"/>
      <c r="R523" s="291"/>
      <c r="S523" s="291"/>
      <c r="T523" s="291"/>
      <c r="U523" s="291"/>
      <c r="V523" s="291"/>
      <c r="W523" s="291"/>
    </row>
    <row r="524" spans="4:23" ht="15.75" customHeight="1">
      <c r="D524" s="12"/>
      <c r="K524" s="97"/>
      <c r="Q524" s="291"/>
      <c r="R524" s="291"/>
      <c r="S524" s="291"/>
      <c r="T524" s="291"/>
      <c r="U524" s="291"/>
      <c r="V524" s="291"/>
      <c r="W524" s="291"/>
    </row>
    <row r="525" spans="4:23" ht="15.75" customHeight="1">
      <c r="D525" s="12"/>
      <c r="K525" s="97"/>
      <c r="Q525" s="291"/>
      <c r="R525" s="291"/>
      <c r="S525" s="291"/>
      <c r="T525" s="291"/>
      <c r="U525" s="291"/>
      <c r="V525" s="291"/>
      <c r="W525" s="291"/>
    </row>
    <row r="526" spans="4:23" ht="15.75" customHeight="1">
      <c r="D526" s="12"/>
      <c r="K526" s="97"/>
      <c r="Q526" s="291"/>
      <c r="R526" s="291"/>
      <c r="S526" s="291"/>
      <c r="T526" s="291"/>
      <c r="U526" s="291"/>
      <c r="V526" s="291"/>
      <c r="W526" s="291"/>
    </row>
    <row r="527" spans="4:23" ht="15.75" customHeight="1">
      <c r="D527" s="12"/>
      <c r="K527" s="97"/>
      <c r="Q527" s="291"/>
      <c r="R527" s="291"/>
      <c r="S527" s="291"/>
      <c r="T527" s="291"/>
      <c r="U527" s="291"/>
      <c r="V527" s="291"/>
      <c r="W527" s="291"/>
    </row>
    <row r="528" spans="4:23" ht="15.75" customHeight="1">
      <c r="D528" s="12"/>
      <c r="K528" s="97"/>
      <c r="Q528" s="291"/>
      <c r="R528" s="291"/>
      <c r="S528" s="291"/>
      <c r="T528" s="291"/>
      <c r="U528" s="291"/>
      <c r="V528" s="291"/>
      <c r="W528" s="291"/>
    </row>
    <row r="529" spans="4:23" ht="15.75" customHeight="1">
      <c r="D529" s="12"/>
      <c r="K529" s="97"/>
      <c r="Q529" s="291"/>
      <c r="R529" s="291"/>
      <c r="S529" s="291"/>
      <c r="T529" s="291"/>
      <c r="U529" s="291"/>
      <c r="V529" s="291"/>
      <c r="W529" s="291"/>
    </row>
    <row r="530" spans="4:23" ht="15.75" customHeight="1">
      <c r="D530" s="12"/>
      <c r="K530" s="97"/>
      <c r="Q530" s="291"/>
      <c r="R530" s="291"/>
      <c r="S530" s="291"/>
      <c r="T530" s="291"/>
      <c r="U530" s="291"/>
      <c r="V530" s="291"/>
      <c r="W530" s="291"/>
    </row>
    <row r="531" spans="4:23" ht="15.75" customHeight="1">
      <c r="D531" s="12"/>
      <c r="K531" s="97"/>
      <c r="Q531" s="291"/>
      <c r="R531" s="291"/>
      <c r="S531" s="291"/>
      <c r="T531" s="291"/>
      <c r="U531" s="291"/>
      <c r="V531" s="291"/>
      <c r="W531" s="291"/>
    </row>
    <row r="532" spans="4:23" ht="15.75" customHeight="1">
      <c r="D532" s="12"/>
      <c r="K532" s="97"/>
      <c r="Q532" s="291"/>
      <c r="R532" s="291"/>
      <c r="S532" s="291"/>
      <c r="T532" s="291"/>
      <c r="U532" s="291"/>
      <c r="V532" s="291"/>
      <c r="W532" s="291"/>
    </row>
    <row r="533" spans="4:23" ht="15.75" customHeight="1">
      <c r="D533" s="12"/>
      <c r="K533" s="97"/>
      <c r="Q533" s="291"/>
      <c r="R533" s="291"/>
      <c r="S533" s="291"/>
      <c r="T533" s="291"/>
      <c r="U533" s="291"/>
      <c r="V533" s="291"/>
      <c r="W533" s="291"/>
    </row>
    <row r="534" spans="4:23" ht="15.75" customHeight="1">
      <c r="D534" s="12"/>
      <c r="K534" s="97"/>
      <c r="Q534" s="291"/>
      <c r="R534" s="291"/>
      <c r="S534" s="291"/>
      <c r="T534" s="291"/>
      <c r="U534" s="291"/>
      <c r="V534" s="291"/>
      <c r="W534" s="291"/>
    </row>
    <row r="535" spans="4:23" ht="15.75" customHeight="1">
      <c r="D535" s="12"/>
      <c r="K535" s="97"/>
      <c r="Q535" s="291"/>
      <c r="R535" s="291"/>
      <c r="S535" s="291"/>
      <c r="T535" s="291"/>
      <c r="U535" s="291"/>
      <c r="V535" s="291"/>
      <c r="W535" s="291"/>
    </row>
    <row r="536" spans="4:23" ht="15.75" customHeight="1">
      <c r="D536" s="12"/>
      <c r="K536" s="97"/>
      <c r="Q536" s="291"/>
      <c r="R536" s="291"/>
      <c r="S536" s="291"/>
      <c r="T536" s="291"/>
      <c r="U536" s="291"/>
      <c r="V536" s="291"/>
      <c r="W536" s="291"/>
    </row>
    <row r="537" spans="4:23" ht="15.75" customHeight="1">
      <c r="D537" s="12"/>
      <c r="K537" s="97"/>
      <c r="Q537" s="291"/>
      <c r="R537" s="291"/>
      <c r="S537" s="291"/>
      <c r="T537" s="291"/>
      <c r="U537" s="291"/>
      <c r="V537" s="291"/>
      <c r="W537" s="291"/>
    </row>
    <row r="538" spans="4:23" ht="15.75" customHeight="1">
      <c r="D538" s="12"/>
      <c r="K538" s="97"/>
      <c r="Q538" s="291"/>
      <c r="R538" s="291"/>
      <c r="S538" s="291"/>
      <c r="T538" s="291"/>
      <c r="U538" s="291"/>
      <c r="V538" s="291"/>
      <c r="W538" s="291"/>
    </row>
    <row r="539" spans="4:23" ht="15.75" customHeight="1">
      <c r="D539" s="12"/>
      <c r="K539" s="97"/>
      <c r="Q539" s="291"/>
      <c r="R539" s="291"/>
      <c r="S539" s="291"/>
      <c r="T539" s="291"/>
      <c r="U539" s="291"/>
      <c r="V539" s="291"/>
      <c r="W539" s="291"/>
    </row>
    <row r="540" spans="4:23" ht="15.75" customHeight="1">
      <c r="D540" s="12"/>
      <c r="K540" s="97"/>
      <c r="Q540" s="291"/>
      <c r="R540" s="291"/>
      <c r="S540" s="291"/>
      <c r="T540" s="291"/>
      <c r="U540" s="291"/>
      <c r="V540" s="291"/>
      <c r="W540" s="291"/>
    </row>
    <row r="541" spans="4:23" ht="15.75" customHeight="1">
      <c r="D541" s="12"/>
      <c r="K541" s="97"/>
      <c r="Q541" s="291"/>
      <c r="R541" s="291"/>
      <c r="S541" s="291"/>
      <c r="T541" s="291"/>
      <c r="U541" s="291"/>
      <c r="V541" s="291"/>
      <c r="W541" s="291"/>
    </row>
    <row r="542" spans="4:23" ht="15.75" customHeight="1">
      <c r="D542" s="12"/>
      <c r="K542" s="97"/>
      <c r="Q542" s="291"/>
      <c r="R542" s="291"/>
      <c r="S542" s="291"/>
      <c r="T542" s="291"/>
      <c r="U542" s="291"/>
      <c r="V542" s="291"/>
      <c r="W542" s="291"/>
    </row>
    <row r="543" spans="4:23" ht="15.75" customHeight="1">
      <c r="D543" s="12"/>
      <c r="K543" s="97"/>
      <c r="Q543" s="291"/>
      <c r="R543" s="291"/>
      <c r="S543" s="291"/>
      <c r="T543" s="291"/>
      <c r="U543" s="291"/>
      <c r="V543" s="291"/>
      <c r="W543" s="291"/>
    </row>
    <row r="544" spans="4:23" ht="15.75" customHeight="1">
      <c r="D544" s="12"/>
      <c r="K544" s="97"/>
      <c r="Q544" s="291"/>
      <c r="R544" s="291"/>
      <c r="S544" s="291"/>
      <c r="T544" s="291"/>
      <c r="U544" s="291"/>
      <c r="V544" s="291"/>
      <c r="W544" s="291"/>
    </row>
    <row r="545" spans="4:23" ht="15.75" customHeight="1">
      <c r="D545" s="12"/>
      <c r="K545" s="97"/>
      <c r="Q545" s="291"/>
      <c r="R545" s="291"/>
      <c r="S545" s="291"/>
      <c r="T545" s="291"/>
      <c r="U545" s="291"/>
      <c r="V545" s="291"/>
      <c r="W545" s="291"/>
    </row>
    <row r="546" spans="4:23" ht="15.75" customHeight="1">
      <c r="D546" s="12"/>
      <c r="K546" s="97"/>
      <c r="Q546" s="291"/>
      <c r="R546" s="291"/>
      <c r="S546" s="291"/>
      <c r="T546" s="291"/>
      <c r="U546" s="291"/>
      <c r="V546" s="291"/>
      <c r="W546" s="291"/>
    </row>
    <row r="547" spans="4:23" ht="15.75" customHeight="1">
      <c r="D547" s="12"/>
      <c r="K547" s="97"/>
      <c r="Q547" s="291"/>
      <c r="R547" s="291"/>
      <c r="S547" s="291"/>
      <c r="T547" s="291"/>
      <c r="U547" s="291"/>
      <c r="V547" s="291"/>
      <c r="W547" s="291"/>
    </row>
    <row r="548" spans="4:23" ht="15.75" customHeight="1">
      <c r="D548" s="12"/>
      <c r="K548" s="97"/>
      <c r="Q548" s="291"/>
      <c r="R548" s="291"/>
      <c r="S548" s="291"/>
      <c r="T548" s="291"/>
      <c r="U548" s="291"/>
      <c r="V548" s="291"/>
      <c r="W548" s="291"/>
    </row>
    <row r="549" spans="4:23" ht="15.75" customHeight="1">
      <c r="D549" s="12"/>
      <c r="K549" s="97"/>
      <c r="Q549" s="291"/>
      <c r="R549" s="291"/>
      <c r="S549" s="291"/>
      <c r="T549" s="291"/>
      <c r="U549" s="291"/>
      <c r="V549" s="291"/>
      <c r="W549" s="291"/>
    </row>
    <row r="550" spans="4:23" ht="15.75" customHeight="1">
      <c r="D550" s="12"/>
      <c r="K550" s="97"/>
      <c r="Q550" s="291"/>
      <c r="R550" s="291"/>
      <c r="S550" s="291"/>
      <c r="T550" s="291"/>
      <c r="U550" s="291"/>
      <c r="V550" s="291"/>
      <c r="W550" s="291"/>
    </row>
    <row r="551" spans="4:23" ht="15.75" customHeight="1">
      <c r="D551" s="12"/>
      <c r="K551" s="97"/>
      <c r="Q551" s="291"/>
      <c r="R551" s="291"/>
      <c r="S551" s="291"/>
      <c r="T551" s="291"/>
      <c r="U551" s="291"/>
      <c r="V551" s="291"/>
      <c r="W551" s="291"/>
    </row>
    <row r="552" spans="4:23" ht="15.75" customHeight="1">
      <c r="D552" s="12"/>
      <c r="K552" s="97"/>
      <c r="Q552" s="291"/>
      <c r="R552" s="291"/>
      <c r="S552" s="291"/>
      <c r="T552" s="291"/>
      <c r="U552" s="291"/>
      <c r="V552" s="291"/>
      <c r="W552" s="291"/>
    </row>
    <row r="553" spans="4:23" ht="15.75" customHeight="1">
      <c r="D553" s="12"/>
      <c r="K553" s="97"/>
      <c r="Q553" s="291"/>
      <c r="R553" s="291"/>
      <c r="S553" s="291"/>
      <c r="T553" s="291"/>
      <c r="U553" s="291"/>
      <c r="V553" s="291"/>
      <c r="W553" s="291"/>
    </row>
    <row r="554" spans="4:23" ht="15.75" customHeight="1">
      <c r="D554" s="12"/>
      <c r="K554" s="97"/>
      <c r="Q554" s="291"/>
      <c r="R554" s="291"/>
      <c r="S554" s="291"/>
      <c r="T554" s="291"/>
      <c r="U554" s="291"/>
      <c r="V554" s="291"/>
      <c r="W554" s="291"/>
    </row>
    <row r="555" spans="4:23" ht="15.75" customHeight="1">
      <c r="D555" s="12"/>
      <c r="K555" s="97"/>
      <c r="Q555" s="291"/>
      <c r="R555" s="291"/>
      <c r="S555" s="291"/>
      <c r="T555" s="291"/>
      <c r="U555" s="291"/>
      <c r="V555" s="291"/>
      <c r="W555" s="291"/>
    </row>
    <row r="556" spans="4:23" ht="15.75" customHeight="1">
      <c r="D556" s="12"/>
      <c r="K556" s="97"/>
      <c r="Q556" s="291"/>
      <c r="R556" s="291"/>
      <c r="S556" s="291"/>
      <c r="T556" s="291"/>
      <c r="U556" s="291"/>
      <c r="V556" s="291"/>
      <c r="W556" s="291"/>
    </row>
    <row r="557" spans="4:23" ht="15.75" customHeight="1">
      <c r="D557" s="12"/>
      <c r="K557" s="97"/>
      <c r="Q557" s="291"/>
      <c r="R557" s="291"/>
      <c r="S557" s="291"/>
      <c r="T557" s="291"/>
      <c r="U557" s="291"/>
      <c r="V557" s="291"/>
      <c r="W557" s="291"/>
    </row>
    <row r="558" spans="4:23" ht="15.75" customHeight="1">
      <c r="D558" s="12"/>
      <c r="K558" s="97"/>
      <c r="Q558" s="291"/>
      <c r="R558" s="291"/>
      <c r="S558" s="291"/>
      <c r="T558" s="291"/>
      <c r="U558" s="291"/>
      <c r="V558" s="291"/>
      <c r="W558" s="291"/>
    </row>
    <row r="559" spans="4:23" ht="15.75" customHeight="1">
      <c r="D559" s="12"/>
      <c r="K559" s="97"/>
      <c r="Q559" s="291"/>
      <c r="R559" s="291"/>
      <c r="S559" s="291"/>
      <c r="T559" s="291"/>
      <c r="U559" s="291"/>
      <c r="V559" s="291"/>
      <c r="W559" s="291"/>
    </row>
    <row r="560" spans="4:23" ht="15.75" customHeight="1">
      <c r="D560" s="12"/>
      <c r="K560" s="97"/>
      <c r="Q560" s="291"/>
      <c r="R560" s="291"/>
      <c r="S560" s="291"/>
      <c r="T560" s="291"/>
      <c r="U560" s="291"/>
      <c r="V560" s="291"/>
      <c r="W560" s="291"/>
    </row>
    <row r="561" spans="4:23" ht="15.75" customHeight="1">
      <c r="D561" s="12"/>
      <c r="K561" s="97"/>
      <c r="Q561" s="291"/>
      <c r="R561" s="291"/>
      <c r="S561" s="291"/>
      <c r="T561" s="291"/>
      <c r="U561" s="291"/>
      <c r="V561" s="291"/>
      <c r="W561" s="291"/>
    </row>
    <row r="562" spans="4:23" ht="15.75" customHeight="1">
      <c r="D562" s="12"/>
      <c r="K562" s="97"/>
      <c r="Q562" s="291"/>
      <c r="R562" s="291"/>
      <c r="S562" s="291"/>
      <c r="T562" s="291"/>
      <c r="U562" s="291"/>
      <c r="V562" s="291"/>
      <c r="W562" s="291"/>
    </row>
    <row r="563" spans="4:23" ht="15.75" customHeight="1">
      <c r="D563" s="12"/>
      <c r="K563" s="97"/>
      <c r="Q563" s="291"/>
      <c r="R563" s="291"/>
      <c r="S563" s="291"/>
      <c r="T563" s="291"/>
      <c r="U563" s="291"/>
      <c r="V563" s="291"/>
      <c r="W563" s="291"/>
    </row>
    <row r="564" spans="4:23" ht="15.75" customHeight="1">
      <c r="D564" s="12"/>
      <c r="K564" s="97"/>
      <c r="Q564" s="291"/>
      <c r="R564" s="291"/>
      <c r="S564" s="291"/>
      <c r="T564" s="291"/>
      <c r="U564" s="291"/>
      <c r="V564" s="291"/>
      <c r="W564" s="291"/>
    </row>
    <row r="565" spans="4:23" ht="15.75" customHeight="1">
      <c r="D565" s="12"/>
      <c r="K565" s="97"/>
      <c r="Q565" s="291"/>
      <c r="R565" s="291"/>
      <c r="S565" s="291"/>
      <c r="T565" s="291"/>
      <c r="U565" s="291"/>
      <c r="V565" s="291"/>
      <c r="W565" s="291"/>
    </row>
    <row r="566" spans="4:23" ht="15.75" customHeight="1">
      <c r="D566" s="12"/>
      <c r="K566" s="97"/>
      <c r="Q566" s="291"/>
      <c r="R566" s="291"/>
      <c r="S566" s="291"/>
      <c r="T566" s="291"/>
      <c r="U566" s="291"/>
      <c r="V566" s="291"/>
      <c r="W566" s="291"/>
    </row>
    <row r="567" spans="4:23" ht="15.75" customHeight="1">
      <c r="D567" s="12"/>
      <c r="K567" s="97"/>
      <c r="Q567" s="291"/>
      <c r="R567" s="291"/>
      <c r="S567" s="291"/>
      <c r="T567" s="291"/>
      <c r="U567" s="291"/>
      <c r="V567" s="291"/>
      <c r="W567" s="291"/>
    </row>
    <row r="568" spans="4:23" ht="15.75" customHeight="1">
      <c r="D568" s="12"/>
      <c r="K568" s="97"/>
      <c r="Q568" s="291"/>
      <c r="R568" s="291"/>
      <c r="S568" s="291"/>
      <c r="T568" s="291"/>
      <c r="U568" s="291"/>
      <c r="V568" s="291"/>
      <c r="W568" s="291"/>
    </row>
    <row r="569" spans="4:23" ht="15.75" customHeight="1">
      <c r="D569" s="12"/>
      <c r="K569" s="97"/>
      <c r="Q569" s="291"/>
      <c r="R569" s="291"/>
      <c r="S569" s="291"/>
      <c r="T569" s="291"/>
      <c r="U569" s="291"/>
      <c r="V569" s="291"/>
      <c r="W569" s="291"/>
    </row>
    <row r="570" spans="4:23" ht="15.75" customHeight="1">
      <c r="D570" s="12"/>
      <c r="K570" s="97"/>
      <c r="Q570" s="291"/>
      <c r="R570" s="291"/>
      <c r="S570" s="291"/>
      <c r="T570" s="291"/>
      <c r="U570" s="291"/>
      <c r="V570" s="291"/>
      <c r="W570" s="291"/>
    </row>
    <row r="571" spans="4:23" ht="15.75" customHeight="1">
      <c r="D571" s="12"/>
      <c r="K571" s="97"/>
      <c r="Q571" s="291"/>
      <c r="R571" s="291"/>
      <c r="S571" s="291"/>
      <c r="T571" s="291"/>
      <c r="U571" s="291"/>
      <c r="V571" s="291"/>
      <c r="W571" s="291"/>
    </row>
    <row r="572" spans="4:23" ht="15.75" customHeight="1">
      <c r="D572" s="12"/>
      <c r="K572" s="97"/>
      <c r="Q572" s="291"/>
      <c r="R572" s="291"/>
      <c r="S572" s="291"/>
      <c r="T572" s="291"/>
      <c r="U572" s="291"/>
      <c r="V572" s="291"/>
      <c r="W572" s="291"/>
    </row>
    <row r="573" spans="4:23" ht="15.75" customHeight="1">
      <c r="D573" s="12"/>
      <c r="K573" s="97"/>
      <c r="Q573" s="291"/>
      <c r="R573" s="291"/>
      <c r="S573" s="291"/>
      <c r="T573" s="291"/>
      <c r="U573" s="291"/>
      <c r="V573" s="291"/>
      <c r="W573" s="291"/>
    </row>
    <row r="574" spans="4:23" ht="15.75" customHeight="1">
      <c r="D574" s="12"/>
      <c r="K574" s="97"/>
      <c r="Q574" s="291"/>
      <c r="R574" s="291"/>
      <c r="S574" s="291"/>
      <c r="T574" s="291"/>
      <c r="U574" s="291"/>
      <c r="V574" s="291"/>
      <c r="W574" s="291"/>
    </row>
    <row r="575" spans="4:23" ht="15.75" customHeight="1">
      <c r="D575" s="12"/>
      <c r="K575" s="97"/>
      <c r="Q575" s="291"/>
      <c r="R575" s="291"/>
      <c r="S575" s="291"/>
      <c r="T575" s="291"/>
      <c r="U575" s="291"/>
      <c r="V575" s="291"/>
      <c r="W575" s="291"/>
    </row>
    <row r="576" spans="4:23" ht="15.75" customHeight="1">
      <c r="D576" s="12"/>
      <c r="K576" s="97"/>
      <c r="Q576" s="291"/>
      <c r="R576" s="291"/>
      <c r="S576" s="291"/>
      <c r="T576" s="291"/>
      <c r="U576" s="291"/>
      <c r="V576" s="291"/>
      <c r="W576" s="291"/>
    </row>
    <row r="577" spans="4:23" ht="15.75" customHeight="1">
      <c r="D577" s="12"/>
      <c r="K577" s="97"/>
      <c r="Q577" s="291"/>
      <c r="R577" s="291"/>
      <c r="S577" s="291"/>
      <c r="T577" s="291"/>
      <c r="U577" s="291"/>
      <c r="V577" s="291"/>
      <c r="W577" s="291"/>
    </row>
    <row r="578" spans="4:23" ht="15.75" customHeight="1">
      <c r="D578" s="12"/>
      <c r="K578" s="97"/>
      <c r="Q578" s="291"/>
      <c r="R578" s="291"/>
      <c r="S578" s="291"/>
      <c r="T578" s="291"/>
      <c r="U578" s="291"/>
      <c r="V578" s="291"/>
      <c r="W578" s="291"/>
    </row>
    <row r="579" spans="4:23" ht="15.75" customHeight="1">
      <c r="D579" s="12"/>
      <c r="K579" s="97"/>
      <c r="Q579" s="291"/>
      <c r="R579" s="291"/>
      <c r="S579" s="291"/>
      <c r="T579" s="291"/>
      <c r="U579" s="291"/>
      <c r="V579" s="291"/>
      <c r="W579" s="291"/>
    </row>
    <row r="580" spans="4:23" ht="15.75" customHeight="1">
      <c r="D580" s="12"/>
      <c r="K580" s="97"/>
      <c r="Q580" s="291"/>
      <c r="R580" s="291"/>
      <c r="S580" s="291"/>
      <c r="T580" s="291"/>
      <c r="U580" s="291"/>
      <c r="V580" s="291"/>
      <c r="W580" s="291"/>
    </row>
    <row r="581" spans="4:23" ht="15.75" customHeight="1">
      <c r="D581" s="12"/>
      <c r="K581" s="97"/>
      <c r="Q581" s="291"/>
      <c r="R581" s="291"/>
      <c r="S581" s="291"/>
      <c r="T581" s="291"/>
      <c r="U581" s="291"/>
      <c r="V581" s="291"/>
      <c r="W581" s="291"/>
    </row>
    <row r="582" spans="4:23" ht="15.75" customHeight="1">
      <c r="D582" s="12"/>
      <c r="K582" s="97"/>
      <c r="Q582" s="291"/>
      <c r="R582" s="291"/>
      <c r="S582" s="291"/>
      <c r="T582" s="291"/>
      <c r="U582" s="291"/>
      <c r="V582" s="291"/>
      <c r="W582" s="291"/>
    </row>
    <row r="583" spans="4:23" ht="15.75" customHeight="1">
      <c r="D583" s="12"/>
      <c r="K583" s="97"/>
      <c r="Q583" s="291"/>
      <c r="R583" s="291"/>
      <c r="S583" s="291"/>
      <c r="T583" s="291"/>
      <c r="U583" s="291"/>
      <c r="V583" s="291"/>
      <c r="W583" s="291"/>
    </row>
    <row r="584" spans="4:23" ht="15.75" customHeight="1">
      <c r="D584" s="12"/>
      <c r="K584" s="97"/>
      <c r="Q584" s="291"/>
      <c r="R584" s="291"/>
      <c r="S584" s="291"/>
      <c r="T584" s="291"/>
      <c r="U584" s="291"/>
      <c r="V584" s="291"/>
      <c r="W584" s="291"/>
    </row>
    <row r="585" spans="4:23" ht="15.75" customHeight="1">
      <c r="D585" s="12"/>
      <c r="K585" s="97"/>
      <c r="Q585" s="291"/>
      <c r="R585" s="291"/>
      <c r="S585" s="291"/>
      <c r="T585" s="291"/>
      <c r="U585" s="291"/>
      <c r="V585" s="291"/>
      <c r="W585" s="291"/>
    </row>
    <row r="586" spans="4:23" ht="15.75" customHeight="1">
      <c r="D586" s="12"/>
      <c r="K586" s="97"/>
      <c r="Q586" s="291"/>
      <c r="R586" s="291"/>
      <c r="S586" s="291"/>
      <c r="T586" s="291"/>
      <c r="U586" s="291"/>
      <c r="V586" s="291"/>
      <c r="W586" s="291"/>
    </row>
    <row r="587" spans="4:23" ht="15.75" customHeight="1">
      <c r="D587" s="12"/>
      <c r="K587" s="97"/>
      <c r="Q587" s="291"/>
      <c r="R587" s="291"/>
      <c r="S587" s="291"/>
      <c r="T587" s="291"/>
      <c r="U587" s="291"/>
      <c r="V587" s="291"/>
      <c r="W587" s="291"/>
    </row>
    <row r="588" spans="4:23" ht="15.75" customHeight="1">
      <c r="D588" s="12"/>
      <c r="K588" s="97"/>
      <c r="Q588" s="291"/>
      <c r="R588" s="291"/>
      <c r="S588" s="291"/>
      <c r="T588" s="291"/>
      <c r="U588" s="291"/>
      <c r="V588" s="291"/>
      <c r="W588" s="291"/>
    </row>
    <row r="589" spans="4:23" ht="15.75" customHeight="1">
      <c r="D589" s="12"/>
      <c r="K589" s="97"/>
      <c r="Q589" s="291"/>
      <c r="R589" s="291"/>
      <c r="S589" s="291"/>
      <c r="T589" s="291"/>
      <c r="U589" s="291"/>
      <c r="V589" s="291"/>
      <c r="W589" s="291"/>
    </row>
    <row r="590" spans="4:23" ht="15.75" customHeight="1">
      <c r="D590" s="12"/>
      <c r="K590" s="97"/>
      <c r="Q590" s="291"/>
      <c r="R590" s="291"/>
      <c r="S590" s="291"/>
      <c r="T590" s="291"/>
      <c r="U590" s="291"/>
      <c r="V590" s="291"/>
      <c r="W590" s="291"/>
    </row>
    <row r="591" spans="4:23" ht="15.75" customHeight="1">
      <c r="D591" s="12"/>
      <c r="K591" s="97"/>
      <c r="Q591" s="291"/>
      <c r="R591" s="291"/>
      <c r="S591" s="291"/>
      <c r="T591" s="291"/>
      <c r="U591" s="291"/>
      <c r="V591" s="291"/>
      <c r="W591" s="291"/>
    </row>
    <row r="592" spans="4:23" ht="15.75" customHeight="1">
      <c r="D592" s="12"/>
      <c r="K592" s="97"/>
      <c r="Q592" s="291"/>
      <c r="R592" s="291"/>
      <c r="S592" s="291"/>
      <c r="T592" s="291"/>
      <c r="U592" s="291"/>
      <c r="V592" s="291"/>
      <c r="W592" s="291"/>
    </row>
    <row r="593" spans="4:23" ht="15.75" customHeight="1">
      <c r="D593" s="12"/>
      <c r="K593" s="97"/>
      <c r="Q593" s="291"/>
      <c r="R593" s="291"/>
      <c r="S593" s="291"/>
      <c r="T593" s="291"/>
      <c r="U593" s="291"/>
      <c r="V593" s="291"/>
      <c r="W593" s="291"/>
    </row>
    <row r="594" spans="4:23" ht="15.75" customHeight="1">
      <c r="D594" s="12"/>
      <c r="K594" s="97"/>
      <c r="Q594" s="291"/>
      <c r="R594" s="291"/>
      <c r="S594" s="291"/>
      <c r="T594" s="291"/>
      <c r="U594" s="291"/>
      <c r="V594" s="291"/>
      <c r="W594" s="291"/>
    </row>
    <row r="595" spans="4:23" ht="15.75" customHeight="1">
      <c r="D595" s="12"/>
      <c r="K595" s="97"/>
      <c r="Q595" s="291"/>
      <c r="R595" s="291"/>
      <c r="S595" s="291"/>
      <c r="T595" s="291"/>
      <c r="U595" s="291"/>
      <c r="V595" s="291"/>
      <c r="W595" s="291"/>
    </row>
    <row r="596" spans="4:23" ht="15.75" customHeight="1">
      <c r="D596" s="12"/>
      <c r="K596" s="97"/>
      <c r="Q596" s="291"/>
      <c r="R596" s="291"/>
      <c r="S596" s="291"/>
      <c r="T596" s="291"/>
      <c r="U596" s="291"/>
      <c r="V596" s="291"/>
      <c r="W596" s="291"/>
    </row>
    <row r="597" spans="4:23" ht="15.75" customHeight="1">
      <c r="D597" s="12"/>
      <c r="K597" s="97"/>
      <c r="Q597" s="291"/>
      <c r="R597" s="291"/>
      <c r="S597" s="291"/>
      <c r="T597" s="291"/>
      <c r="U597" s="291"/>
      <c r="V597" s="291"/>
      <c r="W597" s="291"/>
    </row>
    <row r="598" spans="4:23" ht="15.75" customHeight="1">
      <c r="D598" s="12"/>
      <c r="K598" s="97"/>
      <c r="Q598" s="291"/>
      <c r="R598" s="291"/>
      <c r="S598" s="291"/>
      <c r="T598" s="291"/>
      <c r="U598" s="291"/>
      <c r="V598" s="291"/>
      <c r="W598" s="291"/>
    </row>
    <row r="599" spans="4:23" ht="15.75" customHeight="1">
      <c r="D599" s="12"/>
      <c r="K599" s="97"/>
      <c r="Q599" s="291"/>
      <c r="R599" s="291"/>
      <c r="S599" s="291"/>
      <c r="T599" s="291"/>
      <c r="U599" s="291"/>
      <c r="V599" s="291"/>
      <c r="W599" s="291"/>
    </row>
    <row r="600" spans="4:23" ht="15.75" customHeight="1">
      <c r="D600" s="12"/>
      <c r="K600" s="97"/>
      <c r="Q600" s="291"/>
      <c r="R600" s="291"/>
      <c r="S600" s="291"/>
      <c r="T600" s="291"/>
      <c r="U600" s="291"/>
      <c r="V600" s="291"/>
      <c r="W600" s="291"/>
    </row>
    <row r="601" spans="4:23" ht="15.75" customHeight="1">
      <c r="D601" s="12"/>
      <c r="K601" s="97"/>
      <c r="Q601" s="291"/>
      <c r="R601" s="291"/>
      <c r="S601" s="291"/>
      <c r="T601" s="291"/>
      <c r="U601" s="291"/>
      <c r="V601" s="291"/>
      <c r="W601" s="291"/>
    </row>
    <row r="602" spans="4:23" ht="15.75" customHeight="1">
      <c r="D602" s="12"/>
      <c r="K602" s="97"/>
      <c r="Q602" s="291"/>
      <c r="R602" s="291"/>
      <c r="S602" s="291"/>
      <c r="T602" s="291"/>
      <c r="U602" s="291"/>
      <c r="V602" s="291"/>
      <c r="W602" s="291"/>
    </row>
    <row r="603" spans="4:23" ht="15.75" customHeight="1">
      <c r="D603" s="12"/>
      <c r="K603" s="97"/>
      <c r="Q603" s="291"/>
      <c r="R603" s="291"/>
      <c r="S603" s="291"/>
      <c r="T603" s="291"/>
      <c r="U603" s="291"/>
      <c r="V603" s="291"/>
      <c r="W603" s="291"/>
    </row>
    <row r="604" spans="4:23" ht="15.75" customHeight="1">
      <c r="D604" s="12"/>
      <c r="K604" s="97"/>
      <c r="Q604" s="291"/>
      <c r="R604" s="291"/>
      <c r="S604" s="291"/>
      <c r="T604" s="291"/>
      <c r="U604" s="291"/>
      <c r="V604" s="291"/>
      <c r="W604" s="291"/>
    </row>
    <row r="605" spans="4:23" ht="15.75" customHeight="1">
      <c r="D605" s="12"/>
      <c r="K605" s="97"/>
      <c r="Q605" s="291"/>
      <c r="R605" s="291"/>
      <c r="S605" s="291"/>
      <c r="T605" s="291"/>
      <c r="U605" s="291"/>
      <c r="V605" s="291"/>
      <c r="W605" s="291"/>
    </row>
    <row r="606" spans="4:23" ht="15.75" customHeight="1">
      <c r="D606" s="12"/>
      <c r="K606" s="97"/>
      <c r="Q606" s="291"/>
      <c r="R606" s="291"/>
      <c r="S606" s="291"/>
      <c r="T606" s="291"/>
      <c r="U606" s="291"/>
      <c r="V606" s="291"/>
      <c r="W606" s="291"/>
    </row>
    <row r="607" spans="4:23" ht="15.75" customHeight="1">
      <c r="D607" s="12"/>
      <c r="K607" s="97"/>
      <c r="Q607" s="291"/>
      <c r="R607" s="291"/>
      <c r="S607" s="291"/>
      <c r="T607" s="291"/>
      <c r="U607" s="291"/>
      <c r="V607" s="291"/>
      <c r="W607" s="291"/>
    </row>
    <row r="608" spans="4:23" ht="15.75" customHeight="1">
      <c r="D608" s="12"/>
      <c r="K608" s="97"/>
      <c r="Q608" s="291"/>
      <c r="R608" s="291"/>
      <c r="S608" s="291"/>
      <c r="T608" s="291"/>
      <c r="U608" s="291"/>
      <c r="V608" s="291"/>
      <c r="W608" s="291"/>
    </row>
    <row r="609" spans="4:23" ht="15.75" customHeight="1">
      <c r="D609" s="12"/>
      <c r="K609" s="97"/>
      <c r="Q609" s="291"/>
      <c r="R609" s="291"/>
      <c r="S609" s="291"/>
      <c r="T609" s="291"/>
      <c r="U609" s="291"/>
      <c r="V609" s="291"/>
      <c r="W609" s="291"/>
    </row>
    <row r="610" spans="4:23" ht="15.75" customHeight="1">
      <c r="D610" s="12"/>
      <c r="K610" s="97"/>
      <c r="Q610" s="291"/>
      <c r="R610" s="291"/>
      <c r="S610" s="291"/>
      <c r="T610" s="291"/>
      <c r="U610" s="291"/>
      <c r="V610" s="291"/>
      <c r="W610" s="291"/>
    </row>
    <row r="611" spans="4:23" ht="15.75" customHeight="1">
      <c r="D611" s="12"/>
      <c r="K611" s="97"/>
      <c r="Q611" s="291"/>
      <c r="R611" s="291"/>
      <c r="S611" s="291"/>
      <c r="T611" s="291"/>
      <c r="U611" s="291"/>
      <c r="V611" s="291"/>
      <c r="W611" s="291"/>
    </row>
    <row r="612" spans="4:23" ht="15.75" customHeight="1">
      <c r="D612" s="12"/>
      <c r="K612" s="97"/>
      <c r="Q612" s="291"/>
      <c r="R612" s="291"/>
      <c r="S612" s="291"/>
      <c r="T612" s="291"/>
      <c r="U612" s="291"/>
      <c r="V612" s="291"/>
      <c r="W612" s="291"/>
    </row>
    <row r="613" spans="4:23" ht="15.75" customHeight="1">
      <c r="D613" s="12"/>
      <c r="K613" s="97"/>
      <c r="Q613" s="291"/>
      <c r="R613" s="291"/>
      <c r="S613" s="291"/>
      <c r="T613" s="291"/>
      <c r="U613" s="291"/>
      <c r="V613" s="291"/>
      <c r="W613" s="291"/>
    </row>
    <row r="614" spans="4:23" ht="15.75" customHeight="1">
      <c r="D614" s="12"/>
      <c r="K614" s="97"/>
      <c r="Q614" s="291"/>
      <c r="R614" s="291"/>
      <c r="S614" s="291"/>
      <c r="T614" s="291"/>
      <c r="U614" s="291"/>
      <c r="V614" s="291"/>
      <c r="W614" s="291"/>
    </row>
    <row r="615" spans="4:23" ht="15.75" customHeight="1">
      <c r="D615" s="12"/>
      <c r="K615" s="97"/>
      <c r="Q615" s="291"/>
      <c r="R615" s="291"/>
      <c r="S615" s="291"/>
      <c r="T615" s="291"/>
      <c r="U615" s="291"/>
      <c r="V615" s="291"/>
      <c r="W615" s="291"/>
    </row>
    <row r="616" spans="4:23" ht="15.75" customHeight="1">
      <c r="D616" s="12"/>
      <c r="K616" s="97"/>
      <c r="Q616" s="291"/>
      <c r="R616" s="291"/>
      <c r="S616" s="291"/>
      <c r="T616" s="291"/>
      <c r="U616" s="291"/>
      <c r="V616" s="291"/>
      <c r="W616" s="291"/>
    </row>
    <row r="617" spans="4:23" ht="15.75" customHeight="1">
      <c r="D617" s="12"/>
      <c r="K617" s="97"/>
      <c r="Q617" s="291"/>
      <c r="R617" s="291"/>
      <c r="S617" s="291"/>
      <c r="T617" s="291"/>
      <c r="U617" s="291"/>
      <c r="V617" s="291"/>
      <c r="W617" s="291"/>
    </row>
    <row r="618" spans="4:23" ht="15.75" customHeight="1">
      <c r="D618" s="12"/>
      <c r="K618" s="97"/>
      <c r="Q618" s="291"/>
      <c r="R618" s="291"/>
      <c r="S618" s="291"/>
      <c r="T618" s="291"/>
      <c r="U618" s="291"/>
      <c r="V618" s="291"/>
      <c r="W618" s="291"/>
    </row>
    <row r="619" spans="4:23" ht="15.75" customHeight="1">
      <c r="D619" s="12"/>
      <c r="K619" s="97"/>
      <c r="Q619" s="291"/>
      <c r="R619" s="291"/>
      <c r="S619" s="291"/>
      <c r="T619" s="291"/>
      <c r="U619" s="291"/>
      <c r="V619" s="291"/>
      <c r="W619" s="291"/>
    </row>
    <row r="620" spans="4:23" ht="15.75" customHeight="1">
      <c r="D620" s="12"/>
      <c r="K620" s="97"/>
      <c r="Q620" s="291"/>
      <c r="R620" s="291"/>
      <c r="S620" s="291"/>
      <c r="T620" s="291"/>
      <c r="U620" s="291"/>
      <c r="V620" s="291"/>
      <c r="W620" s="291"/>
    </row>
    <row r="621" spans="4:23" ht="15.75" customHeight="1">
      <c r="D621" s="12"/>
      <c r="K621" s="97"/>
      <c r="Q621" s="291"/>
      <c r="R621" s="291"/>
      <c r="S621" s="291"/>
      <c r="T621" s="291"/>
      <c r="U621" s="291"/>
      <c r="V621" s="291"/>
      <c r="W621" s="291"/>
    </row>
    <row r="622" spans="4:23" ht="15.75" customHeight="1">
      <c r="D622" s="12"/>
      <c r="K622" s="97"/>
      <c r="Q622" s="291"/>
      <c r="R622" s="291"/>
      <c r="S622" s="291"/>
      <c r="T622" s="291"/>
      <c r="U622" s="291"/>
      <c r="V622" s="291"/>
      <c r="W622" s="291"/>
    </row>
    <row r="623" spans="4:23" ht="15.75" customHeight="1">
      <c r="D623" s="12"/>
      <c r="K623" s="97"/>
      <c r="Q623" s="291"/>
      <c r="R623" s="291"/>
      <c r="S623" s="291"/>
      <c r="T623" s="291"/>
      <c r="U623" s="291"/>
      <c r="V623" s="291"/>
      <c r="W623" s="291"/>
    </row>
    <row r="624" spans="4:23" ht="15.75" customHeight="1">
      <c r="D624" s="12"/>
      <c r="K624" s="97"/>
      <c r="Q624" s="291"/>
      <c r="R624" s="291"/>
      <c r="S624" s="291"/>
      <c r="T624" s="291"/>
      <c r="U624" s="291"/>
      <c r="V624" s="291"/>
      <c r="W624" s="291"/>
    </row>
    <row r="625" spans="4:23" ht="15.75" customHeight="1">
      <c r="D625" s="12"/>
      <c r="K625" s="97"/>
      <c r="Q625" s="291"/>
      <c r="R625" s="291"/>
      <c r="S625" s="291"/>
      <c r="T625" s="291"/>
      <c r="U625" s="291"/>
      <c r="V625" s="291"/>
      <c r="W625" s="291"/>
    </row>
    <row r="626" spans="4:23" ht="15.75" customHeight="1">
      <c r="D626" s="12"/>
      <c r="K626" s="97"/>
      <c r="Q626" s="291"/>
      <c r="R626" s="291"/>
      <c r="S626" s="291"/>
      <c r="T626" s="291"/>
      <c r="U626" s="291"/>
      <c r="V626" s="291"/>
      <c r="W626" s="291"/>
    </row>
    <row r="627" spans="4:23" ht="15.75" customHeight="1">
      <c r="D627" s="12"/>
      <c r="K627" s="97"/>
      <c r="Q627" s="291"/>
      <c r="R627" s="291"/>
      <c r="S627" s="291"/>
      <c r="T627" s="291"/>
      <c r="U627" s="291"/>
      <c r="V627" s="291"/>
      <c r="W627" s="291"/>
    </row>
    <row r="628" spans="4:23" ht="15.75" customHeight="1">
      <c r="D628" s="12"/>
      <c r="K628" s="97"/>
      <c r="Q628" s="291"/>
      <c r="R628" s="291"/>
      <c r="S628" s="291"/>
      <c r="T628" s="291"/>
      <c r="U628" s="291"/>
      <c r="V628" s="291"/>
      <c r="W628" s="291"/>
    </row>
    <row r="629" spans="4:23" ht="15.75" customHeight="1">
      <c r="D629" s="12"/>
      <c r="K629" s="97"/>
      <c r="Q629" s="291"/>
      <c r="R629" s="291"/>
      <c r="S629" s="291"/>
      <c r="T629" s="291"/>
      <c r="U629" s="291"/>
      <c r="V629" s="291"/>
      <c r="W629" s="291"/>
    </row>
    <row r="630" spans="4:23" ht="15.75" customHeight="1">
      <c r="D630" s="12"/>
      <c r="K630" s="97"/>
      <c r="Q630" s="291"/>
      <c r="R630" s="291"/>
      <c r="S630" s="291"/>
      <c r="T630" s="291"/>
      <c r="U630" s="291"/>
      <c r="V630" s="291"/>
      <c r="W630" s="291"/>
    </row>
    <row r="631" spans="4:23" ht="15.75" customHeight="1">
      <c r="D631" s="12"/>
      <c r="K631" s="97"/>
      <c r="Q631" s="291"/>
      <c r="R631" s="291"/>
      <c r="S631" s="291"/>
      <c r="T631" s="291"/>
      <c r="U631" s="291"/>
      <c r="V631" s="291"/>
      <c r="W631" s="291"/>
    </row>
    <row r="632" spans="4:23" ht="15.75" customHeight="1">
      <c r="D632" s="12"/>
      <c r="K632" s="97"/>
      <c r="Q632" s="291"/>
      <c r="R632" s="291"/>
      <c r="S632" s="291"/>
      <c r="T632" s="291"/>
      <c r="U632" s="291"/>
      <c r="V632" s="291"/>
      <c r="W632" s="291"/>
    </row>
    <row r="633" spans="4:23" ht="15.75" customHeight="1">
      <c r="D633" s="12"/>
      <c r="K633" s="97"/>
      <c r="Q633" s="291"/>
      <c r="R633" s="291"/>
      <c r="S633" s="291"/>
      <c r="T633" s="291"/>
      <c r="U633" s="291"/>
      <c r="V633" s="291"/>
      <c r="W633" s="291"/>
    </row>
    <row r="634" spans="4:23" ht="15.75" customHeight="1">
      <c r="D634" s="12"/>
      <c r="K634" s="97"/>
      <c r="Q634" s="291"/>
      <c r="R634" s="291"/>
      <c r="S634" s="291"/>
      <c r="T634" s="291"/>
      <c r="U634" s="291"/>
      <c r="V634" s="291"/>
      <c r="W634" s="291"/>
    </row>
    <row r="635" spans="4:23" ht="15.75" customHeight="1">
      <c r="D635" s="12"/>
      <c r="K635" s="97"/>
      <c r="Q635" s="291"/>
      <c r="R635" s="291"/>
      <c r="S635" s="291"/>
      <c r="T635" s="291"/>
      <c r="U635" s="291"/>
      <c r="V635" s="291"/>
      <c r="W635" s="291"/>
    </row>
    <row r="636" spans="4:23" ht="15.75" customHeight="1">
      <c r="D636" s="12"/>
      <c r="K636" s="97"/>
      <c r="Q636" s="291"/>
      <c r="R636" s="291"/>
      <c r="S636" s="291"/>
      <c r="T636" s="291"/>
      <c r="U636" s="291"/>
      <c r="V636" s="291"/>
      <c r="W636" s="291"/>
    </row>
    <row r="637" spans="4:23" ht="15.75" customHeight="1">
      <c r="D637" s="12"/>
      <c r="K637" s="97"/>
      <c r="Q637" s="291"/>
      <c r="R637" s="291"/>
      <c r="S637" s="291"/>
      <c r="T637" s="291"/>
      <c r="U637" s="291"/>
      <c r="V637" s="291"/>
      <c r="W637" s="291"/>
    </row>
    <row r="638" spans="4:23" ht="15.75" customHeight="1">
      <c r="D638" s="12"/>
      <c r="K638" s="97"/>
      <c r="Q638" s="291"/>
      <c r="R638" s="291"/>
      <c r="S638" s="291"/>
      <c r="T638" s="291"/>
      <c r="U638" s="291"/>
      <c r="V638" s="291"/>
      <c r="W638" s="291"/>
    </row>
    <row r="639" spans="4:23" ht="15.75" customHeight="1">
      <c r="D639" s="12"/>
      <c r="K639" s="97"/>
      <c r="Q639" s="291"/>
      <c r="R639" s="291"/>
      <c r="S639" s="291"/>
      <c r="T639" s="291"/>
      <c r="U639" s="291"/>
      <c r="V639" s="291"/>
      <c r="W639" s="291"/>
    </row>
    <row r="640" spans="4:23" ht="15.75" customHeight="1">
      <c r="D640" s="12"/>
      <c r="K640" s="97"/>
      <c r="Q640" s="291"/>
      <c r="R640" s="291"/>
      <c r="S640" s="291"/>
      <c r="T640" s="291"/>
      <c r="U640" s="291"/>
      <c r="V640" s="291"/>
      <c r="W640" s="291"/>
    </row>
    <row r="641" spans="4:23" ht="15.75" customHeight="1">
      <c r="D641" s="12"/>
      <c r="K641" s="97"/>
      <c r="Q641" s="291"/>
      <c r="R641" s="291"/>
      <c r="S641" s="291"/>
      <c r="T641" s="291"/>
      <c r="U641" s="291"/>
      <c r="V641" s="291"/>
      <c r="W641" s="291"/>
    </row>
    <row r="642" spans="4:23" ht="15.75" customHeight="1">
      <c r="D642" s="12"/>
      <c r="K642" s="97"/>
      <c r="Q642" s="291"/>
      <c r="R642" s="291"/>
      <c r="S642" s="291"/>
      <c r="T642" s="291"/>
      <c r="U642" s="291"/>
      <c r="V642" s="291"/>
      <c r="W642" s="291"/>
    </row>
    <row r="643" spans="4:23" ht="15.75" customHeight="1">
      <c r="D643" s="12"/>
      <c r="K643" s="97"/>
      <c r="Q643" s="291"/>
      <c r="R643" s="291"/>
      <c r="S643" s="291"/>
      <c r="T643" s="291"/>
      <c r="U643" s="291"/>
      <c r="V643" s="291"/>
      <c r="W643" s="291"/>
    </row>
    <row r="644" spans="4:23" ht="15.75" customHeight="1">
      <c r="D644" s="12"/>
      <c r="K644" s="97"/>
      <c r="Q644" s="291"/>
      <c r="R644" s="291"/>
      <c r="S644" s="291"/>
      <c r="T644" s="291"/>
      <c r="U644" s="291"/>
      <c r="V644" s="291"/>
      <c r="W644" s="291"/>
    </row>
    <row r="645" spans="4:23" ht="15.75" customHeight="1">
      <c r="D645" s="12"/>
      <c r="K645" s="97"/>
      <c r="Q645" s="291"/>
      <c r="R645" s="291"/>
      <c r="S645" s="291"/>
      <c r="T645" s="291"/>
      <c r="U645" s="291"/>
      <c r="V645" s="291"/>
      <c r="W645" s="291"/>
    </row>
    <row r="646" spans="4:23" ht="15.75" customHeight="1">
      <c r="D646" s="12"/>
      <c r="K646" s="97"/>
      <c r="Q646" s="291"/>
      <c r="R646" s="291"/>
      <c r="S646" s="291"/>
      <c r="T646" s="291"/>
      <c r="U646" s="291"/>
      <c r="V646" s="291"/>
      <c r="W646" s="291"/>
    </row>
    <row r="647" spans="4:23" ht="15.75" customHeight="1">
      <c r="D647" s="12"/>
      <c r="K647" s="97"/>
      <c r="Q647" s="291"/>
      <c r="R647" s="291"/>
      <c r="S647" s="291"/>
      <c r="T647" s="291"/>
      <c r="U647" s="291"/>
      <c r="V647" s="291"/>
      <c r="W647" s="291"/>
    </row>
    <row r="648" spans="4:23" ht="15.75" customHeight="1">
      <c r="D648" s="12"/>
      <c r="K648" s="97"/>
      <c r="Q648" s="291"/>
      <c r="R648" s="291"/>
      <c r="S648" s="291"/>
      <c r="T648" s="291"/>
      <c r="U648" s="291"/>
      <c r="V648" s="291"/>
      <c r="W648" s="291"/>
    </row>
    <row r="649" spans="4:23" ht="15.75" customHeight="1">
      <c r="D649" s="12"/>
      <c r="K649" s="97"/>
      <c r="Q649" s="291"/>
      <c r="R649" s="291"/>
      <c r="S649" s="291"/>
      <c r="T649" s="291"/>
      <c r="U649" s="291"/>
      <c r="V649" s="291"/>
      <c r="W649" s="291"/>
    </row>
    <row r="650" spans="4:23" ht="15.75" customHeight="1">
      <c r="D650" s="12"/>
      <c r="K650" s="97"/>
      <c r="Q650" s="291"/>
      <c r="R650" s="291"/>
      <c r="S650" s="291"/>
      <c r="T650" s="291"/>
      <c r="U650" s="291"/>
      <c r="V650" s="291"/>
      <c r="W650" s="291"/>
    </row>
    <row r="651" spans="4:23" ht="15.75" customHeight="1">
      <c r="D651" s="12"/>
      <c r="K651" s="97"/>
      <c r="Q651" s="291"/>
      <c r="R651" s="291"/>
      <c r="S651" s="291"/>
      <c r="T651" s="291"/>
      <c r="U651" s="291"/>
      <c r="V651" s="291"/>
      <c r="W651" s="291"/>
    </row>
    <row r="652" spans="4:23" ht="15.75" customHeight="1">
      <c r="D652" s="12"/>
      <c r="K652" s="97"/>
      <c r="Q652" s="291"/>
      <c r="R652" s="291"/>
      <c r="S652" s="291"/>
      <c r="T652" s="291"/>
      <c r="U652" s="291"/>
      <c r="V652" s="291"/>
      <c r="W652" s="291"/>
    </row>
    <row r="653" spans="4:23" ht="15.75" customHeight="1">
      <c r="D653" s="12"/>
      <c r="K653" s="97"/>
      <c r="Q653" s="291"/>
      <c r="R653" s="291"/>
      <c r="S653" s="291"/>
      <c r="T653" s="291"/>
      <c r="U653" s="291"/>
      <c r="V653" s="291"/>
      <c r="W653" s="291"/>
    </row>
    <row r="654" spans="4:23" ht="15.75" customHeight="1">
      <c r="D654" s="12"/>
      <c r="K654" s="97"/>
      <c r="Q654" s="291"/>
      <c r="R654" s="291"/>
      <c r="S654" s="291"/>
      <c r="T654" s="291"/>
      <c r="U654" s="291"/>
      <c r="V654" s="291"/>
      <c r="W654" s="291"/>
    </row>
    <row r="655" spans="4:23" ht="15.75" customHeight="1">
      <c r="D655" s="12"/>
      <c r="K655" s="97"/>
      <c r="Q655" s="291"/>
      <c r="R655" s="291"/>
      <c r="S655" s="291"/>
      <c r="T655" s="291"/>
      <c r="U655" s="291"/>
      <c r="V655" s="291"/>
      <c r="W655" s="291"/>
    </row>
    <row r="656" spans="4:23" ht="15.75" customHeight="1">
      <c r="D656" s="12"/>
      <c r="K656" s="97"/>
      <c r="Q656" s="291"/>
      <c r="R656" s="291"/>
      <c r="S656" s="291"/>
      <c r="T656" s="291"/>
      <c r="U656" s="291"/>
      <c r="V656" s="291"/>
      <c r="W656" s="291"/>
    </row>
    <row r="657" spans="4:23" ht="15.75" customHeight="1">
      <c r="D657" s="12"/>
      <c r="K657" s="97"/>
      <c r="Q657" s="291"/>
      <c r="R657" s="291"/>
      <c r="S657" s="291"/>
      <c r="T657" s="291"/>
      <c r="U657" s="291"/>
      <c r="V657" s="291"/>
      <c r="W657" s="291"/>
    </row>
    <row r="658" spans="4:23" ht="15.75" customHeight="1">
      <c r="D658" s="12"/>
      <c r="K658" s="97"/>
      <c r="Q658" s="291"/>
      <c r="R658" s="291"/>
      <c r="S658" s="291"/>
      <c r="T658" s="291"/>
      <c r="U658" s="291"/>
      <c r="V658" s="291"/>
      <c r="W658" s="291"/>
    </row>
    <row r="659" spans="4:23" ht="15.75" customHeight="1">
      <c r="D659" s="12"/>
      <c r="K659" s="97"/>
      <c r="Q659" s="291"/>
      <c r="R659" s="291"/>
      <c r="S659" s="291"/>
      <c r="T659" s="291"/>
      <c r="U659" s="291"/>
      <c r="V659" s="291"/>
      <c r="W659" s="291"/>
    </row>
    <row r="660" spans="4:23" ht="15.75" customHeight="1">
      <c r="D660" s="12"/>
      <c r="K660" s="97"/>
      <c r="Q660" s="291"/>
      <c r="R660" s="291"/>
      <c r="S660" s="291"/>
      <c r="T660" s="291"/>
      <c r="U660" s="291"/>
      <c r="V660" s="291"/>
      <c r="W660" s="291"/>
    </row>
    <row r="661" spans="4:23" ht="15.75" customHeight="1">
      <c r="D661" s="12"/>
      <c r="K661" s="97"/>
      <c r="Q661" s="291"/>
      <c r="R661" s="291"/>
      <c r="S661" s="291"/>
      <c r="T661" s="291"/>
      <c r="U661" s="291"/>
      <c r="V661" s="291"/>
      <c r="W661" s="291"/>
    </row>
    <row r="662" spans="4:23" ht="15.75" customHeight="1">
      <c r="D662" s="12"/>
      <c r="K662" s="97"/>
      <c r="Q662" s="291"/>
      <c r="R662" s="291"/>
      <c r="S662" s="291"/>
      <c r="T662" s="291"/>
      <c r="U662" s="291"/>
      <c r="V662" s="291"/>
      <c r="W662" s="291"/>
    </row>
    <row r="663" spans="4:23" ht="15.75" customHeight="1">
      <c r="D663" s="12"/>
      <c r="K663" s="97"/>
      <c r="Q663" s="291"/>
      <c r="R663" s="291"/>
      <c r="S663" s="291"/>
      <c r="T663" s="291"/>
      <c r="U663" s="291"/>
      <c r="V663" s="291"/>
      <c r="W663" s="291"/>
    </row>
    <row r="664" spans="4:23" ht="15.75" customHeight="1">
      <c r="D664" s="12"/>
      <c r="K664" s="97"/>
      <c r="Q664" s="291"/>
      <c r="R664" s="291"/>
      <c r="S664" s="291"/>
      <c r="T664" s="291"/>
      <c r="U664" s="291"/>
      <c r="V664" s="291"/>
      <c r="W664" s="291"/>
    </row>
    <row r="665" spans="4:23" ht="15.75" customHeight="1">
      <c r="D665" s="12"/>
      <c r="K665" s="97"/>
      <c r="Q665" s="291"/>
      <c r="R665" s="291"/>
      <c r="S665" s="291"/>
      <c r="T665" s="291"/>
      <c r="U665" s="291"/>
      <c r="V665" s="291"/>
      <c r="W665" s="291"/>
    </row>
    <row r="666" spans="4:23" ht="15.75" customHeight="1">
      <c r="D666" s="12"/>
      <c r="K666" s="97"/>
      <c r="Q666" s="291"/>
      <c r="R666" s="291"/>
      <c r="S666" s="291"/>
      <c r="T666" s="291"/>
      <c r="U666" s="291"/>
      <c r="V666" s="291"/>
      <c r="W666" s="291"/>
    </row>
    <row r="667" spans="4:23" ht="15.75" customHeight="1">
      <c r="D667" s="12"/>
      <c r="K667" s="97"/>
      <c r="Q667" s="291"/>
      <c r="R667" s="291"/>
      <c r="S667" s="291"/>
      <c r="T667" s="291"/>
      <c r="U667" s="291"/>
      <c r="V667" s="291"/>
      <c r="W667" s="291"/>
    </row>
    <row r="668" spans="4:23" ht="15.75" customHeight="1">
      <c r="D668" s="12"/>
      <c r="K668" s="97"/>
      <c r="Q668" s="291"/>
      <c r="R668" s="291"/>
      <c r="S668" s="291"/>
      <c r="T668" s="291"/>
      <c r="U668" s="291"/>
      <c r="V668" s="291"/>
      <c r="W668" s="291"/>
    </row>
    <row r="669" spans="4:23" ht="15.75" customHeight="1">
      <c r="D669" s="12"/>
      <c r="K669" s="97"/>
      <c r="Q669" s="291"/>
      <c r="R669" s="291"/>
      <c r="S669" s="291"/>
      <c r="T669" s="291"/>
      <c r="U669" s="291"/>
      <c r="V669" s="291"/>
      <c r="W669" s="291"/>
    </row>
    <row r="670" spans="4:23" ht="15.75" customHeight="1">
      <c r="D670" s="12"/>
      <c r="K670" s="97"/>
      <c r="Q670" s="291"/>
      <c r="R670" s="291"/>
      <c r="S670" s="291"/>
      <c r="T670" s="291"/>
      <c r="U670" s="291"/>
      <c r="V670" s="291"/>
      <c r="W670" s="291"/>
    </row>
    <row r="671" spans="4:23" ht="15.75" customHeight="1">
      <c r="D671" s="12"/>
      <c r="K671" s="97"/>
      <c r="Q671" s="291"/>
      <c r="R671" s="291"/>
      <c r="S671" s="291"/>
      <c r="T671" s="291"/>
      <c r="U671" s="291"/>
      <c r="V671" s="291"/>
      <c r="W671" s="291"/>
    </row>
    <row r="672" spans="4:23" ht="15.75" customHeight="1">
      <c r="D672" s="12"/>
      <c r="K672" s="97"/>
      <c r="Q672" s="291"/>
      <c r="R672" s="291"/>
      <c r="S672" s="291"/>
      <c r="T672" s="291"/>
      <c r="U672" s="291"/>
      <c r="V672" s="291"/>
      <c r="W672" s="291"/>
    </row>
    <row r="673" spans="4:23" ht="15.75" customHeight="1">
      <c r="D673" s="12"/>
      <c r="K673" s="97"/>
      <c r="Q673" s="291"/>
      <c r="R673" s="291"/>
      <c r="S673" s="291"/>
      <c r="T673" s="291"/>
      <c r="U673" s="291"/>
      <c r="V673" s="291"/>
      <c r="W673" s="291"/>
    </row>
    <row r="674" spans="4:23" ht="15.75" customHeight="1">
      <c r="D674" s="12"/>
      <c r="K674" s="97"/>
      <c r="Q674" s="291"/>
      <c r="R674" s="291"/>
      <c r="S674" s="291"/>
      <c r="T674" s="291"/>
      <c r="U674" s="291"/>
      <c r="V674" s="291"/>
      <c r="W674" s="291"/>
    </row>
    <row r="675" spans="4:23" ht="15.75" customHeight="1">
      <c r="D675" s="12"/>
      <c r="K675" s="97"/>
      <c r="Q675" s="291"/>
      <c r="R675" s="291"/>
      <c r="S675" s="291"/>
      <c r="T675" s="291"/>
      <c r="U675" s="291"/>
      <c r="V675" s="291"/>
      <c r="W675" s="291"/>
    </row>
    <row r="676" spans="4:23" ht="15.75" customHeight="1">
      <c r="D676" s="12"/>
      <c r="K676" s="97"/>
      <c r="Q676" s="291"/>
      <c r="R676" s="291"/>
      <c r="S676" s="291"/>
      <c r="T676" s="291"/>
      <c r="U676" s="291"/>
      <c r="V676" s="291"/>
      <c r="W676" s="291"/>
    </row>
    <row r="677" spans="4:23" ht="15.75" customHeight="1">
      <c r="D677" s="12"/>
      <c r="K677" s="97"/>
      <c r="Q677" s="291"/>
      <c r="R677" s="291"/>
      <c r="S677" s="291"/>
      <c r="T677" s="291"/>
      <c r="U677" s="291"/>
      <c r="V677" s="291"/>
      <c r="W677" s="291"/>
    </row>
    <row r="678" spans="4:23" ht="15.75" customHeight="1">
      <c r="D678" s="12"/>
      <c r="K678" s="97"/>
      <c r="Q678" s="291"/>
      <c r="R678" s="291"/>
      <c r="S678" s="291"/>
      <c r="T678" s="291"/>
      <c r="U678" s="291"/>
      <c r="V678" s="291"/>
      <c r="W678" s="291"/>
    </row>
    <row r="679" spans="4:23" ht="15.75" customHeight="1">
      <c r="D679" s="12"/>
      <c r="K679" s="97"/>
      <c r="Q679" s="291"/>
      <c r="R679" s="291"/>
      <c r="S679" s="291"/>
      <c r="T679" s="291"/>
      <c r="U679" s="291"/>
      <c r="V679" s="291"/>
      <c r="W679" s="291"/>
    </row>
    <row r="680" spans="4:23" ht="15.75" customHeight="1">
      <c r="D680" s="12"/>
      <c r="K680" s="97"/>
      <c r="Q680" s="291"/>
      <c r="R680" s="291"/>
      <c r="S680" s="291"/>
      <c r="T680" s="291"/>
      <c r="U680" s="291"/>
      <c r="V680" s="291"/>
      <c r="W680" s="291"/>
    </row>
    <row r="681" spans="4:23" ht="15.75" customHeight="1">
      <c r="D681" s="12"/>
      <c r="K681" s="97"/>
      <c r="Q681" s="291"/>
      <c r="R681" s="291"/>
      <c r="S681" s="291"/>
      <c r="T681" s="291"/>
      <c r="U681" s="291"/>
      <c r="V681" s="291"/>
      <c r="W681" s="291"/>
    </row>
    <row r="682" spans="4:23" ht="15.75" customHeight="1">
      <c r="D682" s="12"/>
      <c r="K682" s="97"/>
      <c r="Q682" s="291"/>
      <c r="R682" s="291"/>
      <c r="S682" s="291"/>
      <c r="T682" s="291"/>
      <c r="U682" s="291"/>
      <c r="V682" s="291"/>
      <c r="W682" s="291"/>
    </row>
    <row r="683" spans="4:23" ht="15.75" customHeight="1">
      <c r="D683" s="12"/>
      <c r="K683" s="97"/>
      <c r="Q683" s="291"/>
      <c r="R683" s="291"/>
      <c r="S683" s="291"/>
      <c r="T683" s="291"/>
      <c r="U683" s="291"/>
      <c r="V683" s="291"/>
      <c r="W683" s="291"/>
    </row>
    <row r="684" spans="4:23" ht="15.75" customHeight="1">
      <c r="D684" s="12"/>
      <c r="K684" s="97"/>
      <c r="Q684" s="291"/>
      <c r="R684" s="291"/>
      <c r="S684" s="291"/>
      <c r="T684" s="291"/>
      <c r="U684" s="291"/>
      <c r="V684" s="291"/>
      <c r="W684" s="291"/>
    </row>
    <row r="685" spans="4:23" ht="15.75" customHeight="1">
      <c r="D685" s="12"/>
      <c r="K685" s="97"/>
      <c r="Q685" s="291"/>
      <c r="R685" s="291"/>
      <c r="S685" s="291"/>
      <c r="T685" s="291"/>
      <c r="U685" s="291"/>
      <c r="V685" s="291"/>
      <c r="W685" s="291"/>
    </row>
    <row r="686" spans="4:23" ht="15.75" customHeight="1">
      <c r="D686" s="12"/>
      <c r="K686" s="97"/>
      <c r="Q686" s="291"/>
      <c r="R686" s="291"/>
      <c r="S686" s="291"/>
      <c r="T686" s="291"/>
      <c r="U686" s="291"/>
      <c r="V686" s="291"/>
      <c r="W686" s="291"/>
    </row>
    <row r="687" spans="4:23" ht="15.75" customHeight="1">
      <c r="D687" s="12"/>
      <c r="K687" s="97"/>
      <c r="Q687" s="291"/>
      <c r="R687" s="291"/>
      <c r="S687" s="291"/>
      <c r="T687" s="291"/>
      <c r="U687" s="291"/>
      <c r="V687" s="291"/>
      <c r="W687" s="291"/>
    </row>
    <row r="688" spans="4:23" ht="15.75" customHeight="1">
      <c r="D688" s="12"/>
      <c r="K688" s="97"/>
      <c r="Q688" s="291"/>
      <c r="R688" s="291"/>
      <c r="S688" s="291"/>
      <c r="T688" s="291"/>
      <c r="U688" s="291"/>
      <c r="V688" s="291"/>
      <c r="W688" s="291"/>
    </row>
    <row r="689" spans="4:23" ht="15.75" customHeight="1">
      <c r="D689" s="12"/>
      <c r="K689" s="97"/>
      <c r="Q689" s="291"/>
      <c r="R689" s="291"/>
      <c r="S689" s="291"/>
      <c r="T689" s="291"/>
      <c r="U689" s="291"/>
      <c r="V689" s="291"/>
      <c r="W689" s="291"/>
    </row>
    <row r="690" spans="4:23" ht="15.75" customHeight="1">
      <c r="D690" s="12"/>
      <c r="K690" s="97"/>
      <c r="Q690" s="291"/>
      <c r="R690" s="291"/>
      <c r="S690" s="291"/>
      <c r="T690" s="291"/>
      <c r="U690" s="291"/>
      <c r="V690" s="291"/>
      <c r="W690" s="291"/>
    </row>
    <row r="691" spans="4:23" ht="15.75" customHeight="1">
      <c r="D691" s="12"/>
      <c r="K691" s="97"/>
      <c r="Q691" s="291"/>
      <c r="R691" s="291"/>
      <c r="S691" s="291"/>
      <c r="T691" s="291"/>
      <c r="U691" s="291"/>
      <c r="V691" s="291"/>
      <c r="W691" s="291"/>
    </row>
    <row r="692" spans="4:23" ht="15.75" customHeight="1">
      <c r="D692" s="12"/>
      <c r="K692" s="97"/>
      <c r="Q692" s="291"/>
      <c r="R692" s="291"/>
      <c r="S692" s="291"/>
      <c r="T692" s="291"/>
      <c r="U692" s="291"/>
      <c r="V692" s="291"/>
      <c r="W692" s="291"/>
    </row>
    <row r="693" spans="4:23" ht="15.75" customHeight="1">
      <c r="D693" s="12"/>
      <c r="K693" s="97"/>
      <c r="Q693" s="291"/>
      <c r="R693" s="291"/>
      <c r="S693" s="291"/>
      <c r="T693" s="291"/>
      <c r="U693" s="291"/>
      <c r="V693" s="291"/>
      <c r="W693" s="291"/>
    </row>
    <row r="694" spans="4:23" ht="15.75" customHeight="1">
      <c r="D694" s="12"/>
      <c r="K694" s="97"/>
      <c r="Q694" s="291"/>
      <c r="R694" s="291"/>
      <c r="S694" s="291"/>
      <c r="T694" s="291"/>
      <c r="U694" s="291"/>
      <c r="V694" s="291"/>
      <c r="W694" s="291"/>
    </row>
    <row r="695" spans="4:23" ht="15.75" customHeight="1">
      <c r="D695" s="12"/>
      <c r="K695" s="97"/>
      <c r="Q695" s="291"/>
      <c r="R695" s="291"/>
      <c r="S695" s="291"/>
      <c r="T695" s="291"/>
      <c r="U695" s="291"/>
      <c r="V695" s="291"/>
      <c r="W695" s="291"/>
    </row>
    <row r="696" spans="4:23" ht="15.75" customHeight="1">
      <c r="D696" s="12"/>
      <c r="K696" s="97"/>
      <c r="Q696" s="291"/>
      <c r="R696" s="291"/>
      <c r="S696" s="291"/>
      <c r="T696" s="291"/>
      <c r="U696" s="291"/>
      <c r="V696" s="291"/>
      <c r="W696" s="291"/>
    </row>
    <row r="697" spans="4:23" ht="15.75" customHeight="1">
      <c r="D697" s="12"/>
      <c r="K697" s="97"/>
      <c r="Q697" s="291"/>
      <c r="R697" s="291"/>
      <c r="S697" s="291"/>
      <c r="T697" s="291"/>
      <c r="U697" s="291"/>
      <c r="V697" s="291"/>
      <c r="W697" s="291"/>
    </row>
    <row r="698" spans="4:23" ht="15.75" customHeight="1">
      <c r="D698" s="12"/>
      <c r="K698" s="97"/>
      <c r="Q698" s="291"/>
      <c r="R698" s="291"/>
      <c r="S698" s="291"/>
      <c r="T698" s="291"/>
      <c r="U698" s="291"/>
      <c r="V698" s="291"/>
      <c r="W698" s="291"/>
    </row>
    <row r="699" spans="4:23" ht="15.75" customHeight="1">
      <c r="D699" s="12"/>
      <c r="K699" s="97"/>
      <c r="Q699" s="291"/>
      <c r="R699" s="291"/>
      <c r="S699" s="291"/>
      <c r="T699" s="291"/>
      <c r="U699" s="291"/>
      <c r="V699" s="291"/>
      <c r="W699" s="291"/>
    </row>
    <row r="700" spans="4:23" ht="15.75" customHeight="1">
      <c r="D700" s="12"/>
      <c r="K700" s="97"/>
      <c r="Q700" s="291"/>
      <c r="R700" s="291"/>
      <c r="S700" s="291"/>
      <c r="T700" s="291"/>
      <c r="U700" s="291"/>
      <c r="V700" s="291"/>
      <c r="W700" s="291"/>
    </row>
    <row r="701" spans="4:23" ht="15.75" customHeight="1">
      <c r="D701" s="12"/>
      <c r="K701" s="97"/>
      <c r="Q701" s="291"/>
      <c r="R701" s="291"/>
      <c r="S701" s="291"/>
      <c r="T701" s="291"/>
      <c r="U701" s="291"/>
      <c r="V701" s="291"/>
      <c r="W701" s="291"/>
    </row>
    <row r="702" spans="4:23" ht="15.75" customHeight="1">
      <c r="D702" s="12"/>
      <c r="K702" s="97"/>
      <c r="Q702" s="291"/>
      <c r="R702" s="291"/>
      <c r="S702" s="291"/>
      <c r="T702" s="291"/>
      <c r="U702" s="291"/>
      <c r="V702" s="291"/>
      <c r="W702" s="291"/>
    </row>
    <row r="703" spans="4:23" ht="15.75" customHeight="1">
      <c r="D703" s="12"/>
      <c r="K703" s="97"/>
      <c r="Q703" s="291"/>
      <c r="R703" s="291"/>
      <c r="S703" s="291"/>
      <c r="T703" s="291"/>
      <c r="U703" s="291"/>
      <c r="V703" s="291"/>
      <c r="W703" s="291"/>
    </row>
    <row r="704" spans="4:23" ht="15.75" customHeight="1">
      <c r="D704" s="12"/>
      <c r="K704" s="97"/>
      <c r="Q704" s="291"/>
      <c r="R704" s="291"/>
      <c r="S704" s="291"/>
      <c r="T704" s="291"/>
      <c r="U704" s="291"/>
      <c r="V704" s="291"/>
      <c r="W704" s="291"/>
    </row>
    <row r="705" spans="4:23" ht="15.75" customHeight="1">
      <c r="D705" s="12"/>
      <c r="K705" s="97"/>
      <c r="Q705" s="291"/>
      <c r="R705" s="291"/>
      <c r="S705" s="291"/>
      <c r="T705" s="291"/>
      <c r="U705" s="291"/>
      <c r="V705" s="291"/>
      <c r="W705" s="291"/>
    </row>
    <row r="706" spans="4:23" ht="15.75" customHeight="1">
      <c r="D706" s="12"/>
      <c r="K706" s="97"/>
      <c r="Q706" s="291"/>
      <c r="R706" s="291"/>
      <c r="S706" s="291"/>
      <c r="T706" s="291"/>
      <c r="U706" s="291"/>
      <c r="V706" s="291"/>
      <c r="W706" s="291"/>
    </row>
    <row r="707" spans="4:23" ht="15.75" customHeight="1">
      <c r="D707" s="12"/>
      <c r="K707" s="97"/>
      <c r="Q707" s="291"/>
      <c r="R707" s="291"/>
      <c r="S707" s="291"/>
      <c r="T707" s="291"/>
      <c r="U707" s="291"/>
      <c r="V707" s="291"/>
      <c r="W707" s="291"/>
    </row>
    <row r="708" spans="4:23" ht="15.75" customHeight="1">
      <c r="D708" s="12"/>
      <c r="K708" s="97"/>
      <c r="Q708" s="291"/>
      <c r="R708" s="291"/>
      <c r="S708" s="291"/>
      <c r="T708" s="291"/>
      <c r="U708" s="291"/>
      <c r="V708" s="291"/>
      <c r="W708" s="291"/>
    </row>
    <row r="709" spans="4:23" ht="15.75" customHeight="1">
      <c r="D709" s="12"/>
      <c r="K709" s="97"/>
      <c r="Q709" s="291"/>
      <c r="R709" s="291"/>
      <c r="S709" s="291"/>
      <c r="T709" s="291"/>
      <c r="U709" s="291"/>
      <c r="V709" s="291"/>
      <c r="W709" s="291"/>
    </row>
    <row r="710" spans="4:23" ht="15.75" customHeight="1">
      <c r="D710" s="12"/>
      <c r="K710" s="97"/>
      <c r="Q710" s="291"/>
      <c r="R710" s="291"/>
      <c r="S710" s="291"/>
      <c r="T710" s="291"/>
      <c r="U710" s="291"/>
      <c r="V710" s="291"/>
      <c r="W710" s="291"/>
    </row>
    <row r="711" spans="4:23" ht="15.75" customHeight="1">
      <c r="D711" s="12"/>
      <c r="K711" s="97"/>
      <c r="Q711" s="291"/>
      <c r="R711" s="291"/>
      <c r="S711" s="291"/>
      <c r="T711" s="291"/>
      <c r="U711" s="291"/>
      <c r="V711" s="291"/>
      <c r="W711" s="291"/>
    </row>
    <row r="712" spans="4:23" ht="15.75" customHeight="1">
      <c r="D712" s="12"/>
      <c r="K712" s="97"/>
      <c r="Q712" s="291"/>
      <c r="R712" s="291"/>
      <c r="S712" s="291"/>
      <c r="T712" s="291"/>
      <c r="U712" s="291"/>
      <c r="V712" s="291"/>
      <c r="W712" s="291"/>
    </row>
    <row r="713" spans="4:23" ht="15.75" customHeight="1">
      <c r="D713" s="12"/>
      <c r="K713" s="97"/>
      <c r="Q713" s="291"/>
      <c r="R713" s="291"/>
      <c r="S713" s="291"/>
      <c r="T713" s="291"/>
      <c r="U713" s="291"/>
      <c r="V713" s="291"/>
      <c r="W713" s="291"/>
    </row>
    <row r="714" spans="4:23" ht="15.75" customHeight="1">
      <c r="D714" s="12"/>
      <c r="K714" s="97"/>
      <c r="Q714" s="291"/>
      <c r="R714" s="291"/>
      <c r="S714" s="291"/>
      <c r="T714" s="291"/>
      <c r="U714" s="291"/>
      <c r="V714" s="291"/>
      <c r="W714" s="291"/>
    </row>
    <row r="715" spans="4:23" ht="15.75" customHeight="1">
      <c r="D715" s="12"/>
      <c r="K715" s="97"/>
      <c r="Q715" s="291"/>
      <c r="R715" s="291"/>
      <c r="S715" s="291"/>
      <c r="T715" s="291"/>
      <c r="U715" s="291"/>
      <c r="V715" s="291"/>
      <c r="W715" s="291"/>
    </row>
    <row r="716" spans="4:23" ht="15.75" customHeight="1">
      <c r="D716" s="12"/>
      <c r="K716" s="97"/>
      <c r="Q716" s="291"/>
      <c r="R716" s="291"/>
      <c r="S716" s="291"/>
      <c r="T716" s="291"/>
      <c r="U716" s="291"/>
      <c r="V716" s="291"/>
      <c r="W716" s="291"/>
    </row>
    <row r="717" spans="4:23" ht="15.75" customHeight="1">
      <c r="D717" s="12"/>
      <c r="K717" s="97"/>
      <c r="Q717" s="291"/>
      <c r="R717" s="291"/>
      <c r="S717" s="291"/>
      <c r="T717" s="291"/>
      <c r="U717" s="291"/>
      <c r="V717" s="291"/>
      <c r="W717" s="291"/>
    </row>
    <row r="718" spans="4:23" ht="15.75" customHeight="1">
      <c r="D718" s="12"/>
      <c r="K718" s="97"/>
      <c r="Q718" s="291"/>
      <c r="R718" s="291"/>
      <c r="S718" s="291"/>
      <c r="T718" s="291"/>
      <c r="U718" s="291"/>
      <c r="V718" s="291"/>
      <c r="W718" s="291"/>
    </row>
    <row r="719" spans="4:23" ht="15.75" customHeight="1">
      <c r="D719" s="12"/>
      <c r="K719" s="97"/>
      <c r="Q719" s="291"/>
      <c r="R719" s="291"/>
      <c r="S719" s="291"/>
      <c r="T719" s="291"/>
      <c r="U719" s="291"/>
      <c r="V719" s="291"/>
      <c r="W719" s="291"/>
    </row>
    <row r="720" spans="4:23" ht="15.75" customHeight="1">
      <c r="D720" s="12"/>
      <c r="K720" s="97"/>
      <c r="Q720" s="291"/>
      <c r="R720" s="291"/>
      <c r="S720" s="291"/>
      <c r="T720" s="291"/>
      <c r="U720" s="291"/>
      <c r="V720" s="291"/>
      <c r="W720" s="291"/>
    </row>
    <row r="721" spans="4:23" ht="15.75" customHeight="1">
      <c r="D721" s="12"/>
      <c r="K721" s="97"/>
      <c r="Q721" s="291"/>
      <c r="R721" s="291"/>
      <c r="S721" s="291"/>
      <c r="T721" s="291"/>
      <c r="U721" s="291"/>
      <c r="V721" s="291"/>
      <c r="W721" s="291"/>
    </row>
    <row r="722" spans="4:23" ht="15.75" customHeight="1">
      <c r="D722" s="12"/>
      <c r="K722" s="97"/>
      <c r="Q722" s="291"/>
      <c r="R722" s="291"/>
      <c r="S722" s="291"/>
      <c r="T722" s="291"/>
      <c r="U722" s="291"/>
      <c r="V722" s="291"/>
      <c r="W722" s="291"/>
    </row>
    <row r="723" spans="4:23" ht="15.75" customHeight="1">
      <c r="D723" s="12"/>
      <c r="K723" s="97"/>
      <c r="Q723" s="291"/>
      <c r="R723" s="291"/>
      <c r="S723" s="291"/>
      <c r="T723" s="291"/>
      <c r="U723" s="291"/>
      <c r="V723" s="291"/>
      <c r="W723" s="291"/>
    </row>
    <row r="724" spans="4:23" ht="15.75" customHeight="1">
      <c r="D724" s="12"/>
      <c r="K724" s="97"/>
      <c r="Q724" s="291"/>
      <c r="R724" s="291"/>
      <c r="S724" s="291"/>
      <c r="T724" s="291"/>
      <c r="U724" s="291"/>
      <c r="V724" s="291"/>
      <c r="W724" s="291"/>
    </row>
    <row r="725" spans="4:23" ht="15.75" customHeight="1">
      <c r="D725" s="12"/>
      <c r="K725" s="97"/>
      <c r="Q725" s="291"/>
      <c r="R725" s="291"/>
      <c r="S725" s="291"/>
      <c r="T725" s="291"/>
      <c r="U725" s="291"/>
      <c r="V725" s="291"/>
      <c r="W725" s="291"/>
    </row>
    <row r="726" spans="4:23" ht="15.75" customHeight="1">
      <c r="D726" s="12"/>
      <c r="K726" s="97"/>
      <c r="Q726" s="291"/>
      <c r="R726" s="291"/>
      <c r="S726" s="291"/>
      <c r="T726" s="291"/>
      <c r="U726" s="291"/>
      <c r="V726" s="291"/>
      <c r="W726" s="291"/>
    </row>
    <row r="727" spans="4:23" ht="15.75" customHeight="1">
      <c r="D727" s="12"/>
      <c r="K727" s="97"/>
      <c r="Q727" s="291"/>
      <c r="R727" s="291"/>
      <c r="S727" s="291"/>
      <c r="T727" s="291"/>
      <c r="U727" s="291"/>
      <c r="V727" s="291"/>
      <c r="W727" s="291"/>
    </row>
    <row r="728" spans="4:23" ht="15.75" customHeight="1">
      <c r="D728" s="12"/>
      <c r="K728" s="97"/>
      <c r="Q728" s="291"/>
      <c r="R728" s="291"/>
      <c r="S728" s="291"/>
      <c r="T728" s="291"/>
      <c r="U728" s="291"/>
      <c r="V728" s="291"/>
      <c r="W728" s="291"/>
    </row>
    <row r="729" spans="4:23" ht="15.75" customHeight="1">
      <c r="D729" s="12"/>
      <c r="K729" s="97"/>
      <c r="Q729" s="291"/>
      <c r="R729" s="291"/>
      <c r="S729" s="291"/>
      <c r="T729" s="291"/>
      <c r="U729" s="291"/>
      <c r="V729" s="291"/>
      <c r="W729" s="291"/>
    </row>
    <row r="730" spans="4:23" ht="15.75" customHeight="1">
      <c r="D730" s="12"/>
      <c r="K730" s="97"/>
      <c r="Q730" s="291"/>
      <c r="R730" s="291"/>
      <c r="S730" s="291"/>
      <c r="T730" s="291"/>
      <c r="U730" s="291"/>
      <c r="V730" s="291"/>
      <c r="W730" s="291"/>
    </row>
    <row r="731" spans="4:23" ht="15.75" customHeight="1">
      <c r="D731" s="12"/>
      <c r="K731" s="97"/>
      <c r="Q731" s="291"/>
      <c r="R731" s="291"/>
      <c r="S731" s="291"/>
      <c r="T731" s="291"/>
      <c r="U731" s="291"/>
      <c r="V731" s="291"/>
      <c r="W731" s="291"/>
    </row>
    <row r="732" spans="4:23" ht="15.75" customHeight="1">
      <c r="D732" s="12"/>
      <c r="K732" s="97"/>
      <c r="Q732" s="291"/>
      <c r="R732" s="291"/>
      <c r="S732" s="291"/>
      <c r="T732" s="291"/>
      <c r="U732" s="291"/>
      <c r="V732" s="291"/>
      <c r="W732" s="291"/>
    </row>
    <row r="733" spans="4:23" ht="15.75" customHeight="1">
      <c r="D733" s="12"/>
      <c r="K733" s="97"/>
      <c r="Q733" s="291"/>
      <c r="R733" s="291"/>
      <c r="S733" s="291"/>
      <c r="T733" s="291"/>
      <c r="U733" s="291"/>
      <c r="V733" s="291"/>
      <c r="W733" s="291"/>
    </row>
    <row r="734" spans="4:23" ht="15.75" customHeight="1">
      <c r="D734" s="12"/>
      <c r="K734" s="97"/>
      <c r="Q734" s="291"/>
      <c r="R734" s="291"/>
      <c r="S734" s="291"/>
      <c r="T734" s="291"/>
      <c r="U734" s="291"/>
      <c r="V734" s="291"/>
      <c r="W734" s="291"/>
    </row>
    <row r="735" spans="4:23" ht="15.75" customHeight="1">
      <c r="D735" s="12"/>
      <c r="K735" s="97"/>
      <c r="Q735" s="291"/>
      <c r="R735" s="291"/>
      <c r="S735" s="291"/>
      <c r="T735" s="291"/>
      <c r="U735" s="291"/>
      <c r="V735" s="291"/>
      <c r="W735" s="291"/>
    </row>
    <row r="736" spans="4:23" ht="15.75" customHeight="1">
      <c r="D736" s="12"/>
      <c r="K736" s="97"/>
      <c r="Q736" s="291"/>
      <c r="R736" s="291"/>
      <c r="S736" s="291"/>
      <c r="T736" s="291"/>
      <c r="U736" s="291"/>
      <c r="V736" s="291"/>
      <c r="W736" s="291"/>
    </row>
    <row r="737" spans="4:23" ht="15.75" customHeight="1">
      <c r="D737" s="12"/>
      <c r="K737" s="97"/>
      <c r="Q737" s="291"/>
      <c r="R737" s="291"/>
      <c r="S737" s="291"/>
      <c r="T737" s="291"/>
      <c r="U737" s="291"/>
      <c r="V737" s="291"/>
      <c r="W737" s="291"/>
    </row>
    <row r="738" spans="4:23" ht="15.75" customHeight="1">
      <c r="D738" s="12"/>
      <c r="K738" s="97"/>
      <c r="Q738" s="291"/>
      <c r="R738" s="291"/>
      <c r="S738" s="291"/>
      <c r="T738" s="291"/>
      <c r="U738" s="291"/>
      <c r="V738" s="291"/>
      <c r="W738" s="291"/>
    </row>
    <row r="739" spans="4:23" ht="15.75" customHeight="1">
      <c r="D739" s="12"/>
      <c r="K739" s="97"/>
      <c r="Q739" s="291"/>
      <c r="R739" s="291"/>
      <c r="S739" s="291"/>
      <c r="T739" s="291"/>
      <c r="U739" s="291"/>
      <c r="V739" s="291"/>
      <c r="W739" s="291"/>
    </row>
    <row r="740" spans="4:23" ht="15.75" customHeight="1">
      <c r="D740" s="12"/>
      <c r="K740" s="97"/>
      <c r="Q740" s="291"/>
      <c r="R740" s="291"/>
      <c r="S740" s="291"/>
      <c r="T740" s="291"/>
      <c r="U740" s="291"/>
      <c r="V740" s="291"/>
      <c r="W740" s="291"/>
    </row>
    <row r="741" spans="4:23" ht="15.75" customHeight="1">
      <c r="D741" s="12"/>
      <c r="K741" s="97"/>
      <c r="Q741" s="291"/>
      <c r="R741" s="291"/>
      <c r="S741" s="291"/>
      <c r="T741" s="291"/>
      <c r="U741" s="291"/>
      <c r="V741" s="291"/>
      <c r="W741" s="291"/>
    </row>
    <row r="742" spans="4:23" ht="15.75" customHeight="1">
      <c r="D742" s="12"/>
      <c r="K742" s="97"/>
      <c r="Q742" s="291"/>
      <c r="R742" s="291"/>
      <c r="S742" s="291"/>
      <c r="T742" s="291"/>
      <c r="U742" s="291"/>
      <c r="V742" s="291"/>
      <c r="W742" s="291"/>
    </row>
    <row r="743" spans="4:23" ht="15.75" customHeight="1">
      <c r="D743" s="12"/>
      <c r="K743" s="97"/>
      <c r="Q743" s="291"/>
      <c r="R743" s="291"/>
      <c r="S743" s="291"/>
      <c r="T743" s="291"/>
      <c r="U743" s="291"/>
      <c r="V743" s="291"/>
      <c r="W743" s="291"/>
    </row>
    <row r="744" spans="4:23" ht="15.75" customHeight="1">
      <c r="D744" s="12"/>
      <c r="K744" s="97"/>
      <c r="Q744" s="291"/>
      <c r="R744" s="291"/>
      <c r="S744" s="291"/>
      <c r="T744" s="291"/>
      <c r="U744" s="291"/>
      <c r="V744" s="291"/>
      <c r="W744" s="291"/>
    </row>
    <row r="745" spans="4:23" ht="15.75" customHeight="1">
      <c r="D745" s="12"/>
      <c r="K745" s="97"/>
      <c r="Q745" s="291"/>
      <c r="R745" s="291"/>
      <c r="S745" s="291"/>
      <c r="T745" s="291"/>
      <c r="U745" s="291"/>
      <c r="V745" s="291"/>
      <c r="W745" s="291"/>
    </row>
    <row r="746" spans="4:23" ht="15.75" customHeight="1">
      <c r="D746" s="12"/>
      <c r="K746" s="97"/>
      <c r="Q746" s="291"/>
      <c r="R746" s="291"/>
      <c r="S746" s="291"/>
      <c r="T746" s="291"/>
      <c r="U746" s="291"/>
      <c r="V746" s="291"/>
      <c r="W746" s="291"/>
    </row>
    <row r="747" spans="4:23" ht="15.75" customHeight="1">
      <c r="D747" s="12"/>
      <c r="K747" s="97"/>
      <c r="Q747" s="291"/>
      <c r="R747" s="291"/>
      <c r="S747" s="291"/>
      <c r="T747" s="291"/>
      <c r="U747" s="291"/>
      <c r="V747" s="291"/>
      <c r="W747" s="291"/>
    </row>
    <row r="748" spans="4:23" ht="15.75" customHeight="1">
      <c r="D748" s="12"/>
      <c r="K748" s="97"/>
      <c r="Q748" s="291"/>
      <c r="R748" s="291"/>
      <c r="S748" s="291"/>
      <c r="T748" s="291"/>
      <c r="U748" s="291"/>
      <c r="V748" s="291"/>
      <c r="W748" s="291"/>
    </row>
    <row r="749" spans="4:23" ht="15.75" customHeight="1">
      <c r="D749" s="12"/>
      <c r="K749" s="97"/>
      <c r="Q749" s="291"/>
      <c r="R749" s="291"/>
      <c r="S749" s="291"/>
      <c r="T749" s="291"/>
      <c r="U749" s="291"/>
      <c r="V749" s="291"/>
      <c r="W749" s="291"/>
    </row>
    <row r="750" spans="4:23" ht="15.75" customHeight="1">
      <c r="D750" s="12"/>
      <c r="K750" s="97"/>
      <c r="Q750" s="291"/>
      <c r="R750" s="291"/>
      <c r="S750" s="291"/>
      <c r="T750" s="291"/>
      <c r="U750" s="291"/>
      <c r="V750" s="291"/>
      <c r="W750" s="291"/>
    </row>
    <row r="751" spans="4:23" ht="15.75" customHeight="1">
      <c r="D751" s="12"/>
      <c r="K751" s="97"/>
      <c r="Q751" s="291"/>
      <c r="R751" s="291"/>
      <c r="S751" s="291"/>
      <c r="T751" s="291"/>
      <c r="U751" s="291"/>
      <c r="V751" s="291"/>
      <c r="W751" s="291"/>
    </row>
    <row r="752" spans="4:23" ht="15.75" customHeight="1">
      <c r="D752" s="12"/>
      <c r="K752" s="97"/>
      <c r="Q752" s="291"/>
      <c r="R752" s="291"/>
      <c r="S752" s="291"/>
      <c r="T752" s="291"/>
      <c r="U752" s="291"/>
      <c r="V752" s="291"/>
      <c r="W752" s="291"/>
    </row>
    <row r="753" spans="4:23" ht="15.75" customHeight="1">
      <c r="D753" s="12"/>
      <c r="K753" s="97"/>
      <c r="Q753" s="291"/>
      <c r="R753" s="291"/>
      <c r="S753" s="291"/>
      <c r="T753" s="291"/>
      <c r="U753" s="291"/>
      <c r="V753" s="291"/>
      <c r="W753" s="291"/>
    </row>
    <row r="754" spans="4:23" ht="15.75" customHeight="1">
      <c r="D754" s="12"/>
      <c r="K754" s="97"/>
      <c r="Q754" s="291"/>
      <c r="R754" s="291"/>
      <c r="S754" s="291"/>
      <c r="T754" s="291"/>
      <c r="U754" s="291"/>
      <c r="V754" s="291"/>
      <c r="W754" s="291"/>
    </row>
    <row r="755" spans="4:23" ht="15.75" customHeight="1">
      <c r="D755" s="12"/>
      <c r="K755" s="97"/>
      <c r="Q755" s="291"/>
      <c r="R755" s="291"/>
      <c r="S755" s="291"/>
      <c r="T755" s="291"/>
      <c r="U755" s="291"/>
      <c r="V755" s="291"/>
      <c r="W755" s="291"/>
    </row>
    <row r="756" spans="4:23" ht="15.75" customHeight="1">
      <c r="D756" s="12"/>
      <c r="K756" s="97"/>
      <c r="Q756" s="291"/>
      <c r="R756" s="291"/>
      <c r="S756" s="291"/>
      <c r="T756" s="291"/>
      <c r="U756" s="291"/>
      <c r="V756" s="291"/>
      <c r="W756" s="291"/>
    </row>
    <row r="757" spans="4:23" ht="15.75" customHeight="1">
      <c r="D757" s="12"/>
      <c r="K757" s="97"/>
      <c r="Q757" s="291"/>
      <c r="R757" s="291"/>
      <c r="S757" s="291"/>
      <c r="T757" s="291"/>
      <c r="U757" s="291"/>
      <c r="V757" s="291"/>
      <c r="W757" s="291"/>
    </row>
    <row r="758" spans="4:23" ht="15.75" customHeight="1">
      <c r="D758" s="12"/>
      <c r="K758" s="97"/>
      <c r="Q758" s="291"/>
      <c r="R758" s="291"/>
      <c r="S758" s="291"/>
      <c r="T758" s="291"/>
      <c r="U758" s="291"/>
      <c r="V758" s="291"/>
      <c r="W758" s="291"/>
    </row>
    <row r="759" spans="4:23" ht="15.75" customHeight="1">
      <c r="D759" s="12"/>
      <c r="K759" s="97"/>
      <c r="Q759" s="291"/>
      <c r="R759" s="291"/>
      <c r="S759" s="291"/>
      <c r="T759" s="291"/>
      <c r="U759" s="291"/>
      <c r="V759" s="291"/>
      <c r="W759" s="291"/>
    </row>
    <row r="760" spans="4:23" ht="15.75" customHeight="1">
      <c r="D760" s="12"/>
      <c r="K760" s="97"/>
      <c r="Q760" s="291"/>
      <c r="R760" s="291"/>
      <c r="S760" s="291"/>
      <c r="T760" s="291"/>
      <c r="U760" s="291"/>
      <c r="V760" s="291"/>
      <c r="W760" s="291"/>
    </row>
    <row r="761" spans="4:23" ht="15.75" customHeight="1">
      <c r="D761" s="12"/>
      <c r="K761" s="97"/>
      <c r="Q761" s="291"/>
      <c r="R761" s="291"/>
      <c r="S761" s="291"/>
      <c r="T761" s="291"/>
      <c r="U761" s="291"/>
      <c r="V761" s="291"/>
      <c r="W761" s="291"/>
    </row>
    <row r="762" spans="4:23" ht="15.75" customHeight="1">
      <c r="D762" s="12"/>
      <c r="K762" s="97"/>
      <c r="Q762" s="291"/>
      <c r="R762" s="291"/>
      <c r="S762" s="291"/>
      <c r="T762" s="291"/>
      <c r="U762" s="291"/>
      <c r="V762" s="291"/>
      <c r="W762" s="291"/>
    </row>
    <row r="763" spans="4:23" ht="15.75" customHeight="1">
      <c r="D763" s="12"/>
      <c r="K763" s="97"/>
      <c r="Q763" s="291"/>
      <c r="R763" s="291"/>
      <c r="S763" s="291"/>
      <c r="T763" s="291"/>
      <c r="U763" s="291"/>
      <c r="V763" s="291"/>
      <c r="W763" s="291"/>
    </row>
    <row r="764" spans="4:23" ht="15.75" customHeight="1">
      <c r="D764" s="12"/>
      <c r="K764" s="97"/>
      <c r="Q764" s="291"/>
      <c r="R764" s="291"/>
      <c r="S764" s="291"/>
      <c r="T764" s="291"/>
      <c r="U764" s="291"/>
      <c r="V764" s="291"/>
      <c r="W764" s="291"/>
    </row>
    <row r="765" spans="4:23" ht="15.75" customHeight="1">
      <c r="D765" s="12"/>
      <c r="K765" s="97"/>
      <c r="Q765" s="291"/>
      <c r="R765" s="291"/>
      <c r="S765" s="291"/>
      <c r="T765" s="291"/>
      <c r="U765" s="291"/>
      <c r="V765" s="291"/>
      <c r="W765" s="291"/>
    </row>
    <row r="766" spans="4:23" ht="15.75" customHeight="1">
      <c r="D766" s="12"/>
      <c r="K766" s="97"/>
      <c r="Q766" s="291"/>
      <c r="R766" s="291"/>
      <c r="S766" s="291"/>
      <c r="T766" s="291"/>
      <c r="U766" s="291"/>
      <c r="V766" s="291"/>
      <c r="W766" s="291"/>
    </row>
    <row r="767" spans="4:23" ht="15.75" customHeight="1">
      <c r="D767" s="12"/>
      <c r="K767" s="97"/>
      <c r="Q767" s="291"/>
      <c r="R767" s="291"/>
      <c r="S767" s="291"/>
      <c r="T767" s="291"/>
      <c r="U767" s="291"/>
      <c r="V767" s="291"/>
      <c r="W767" s="291"/>
    </row>
    <row r="768" spans="4:23" ht="15.75" customHeight="1">
      <c r="D768" s="12"/>
      <c r="K768" s="97"/>
      <c r="Q768" s="291"/>
      <c r="R768" s="291"/>
      <c r="S768" s="291"/>
      <c r="T768" s="291"/>
      <c r="U768" s="291"/>
      <c r="V768" s="291"/>
      <c r="W768" s="291"/>
    </row>
    <row r="769" spans="4:23" ht="15.75" customHeight="1">
      <c r="D769" s="12"/>
      <c r="K769" s="97"/>
      <c r="Q769" s="291"/>
      <c r="R769" s="291"/>
      <c r="S769" s="291"/>
      <c r="T769" s="291"/>
      <c r="U769" s="291"/>
      <c r="V769" s="291"/>
      <c r="W769" s="291"/>
    </row>
    <row r="770" spans="4:23" ht="15.75" customHeight="1">
      <c r="D770" s="12"/>
      <c r="K770" s="97"/>
      <c r="Q770" s="291"/>
      <c r="R770" s="291"/>
      <c r="S770" s="291"/>
      <c r="T770" s="291"/>
      <c r="U770" s="291"/>
      <c r="V770" s="291"/>
      <c r="W770" s="291"/>
    </row>
    <row r="771" spans="4:23" ht="15.75" customHeight="1">
      <c r="D771" s="12"/>
      <c r="K771" s="97"/>
      <c r="Q771" s="291"/>
      <c r="R771" s="291"/>
      <c r="S771" s="291"/>
      <c r="T771" s="291"/>
      <c r="U771" s="291"/>
      <c r="V771" s="291"/>
      <c r="W771" s="291"/>
    </row>
    <row r="772" spans="4:23" ht="15.75" customHeight="1">
      <c r="D772" s="12"/>
      <c r="K772" s="97"/>
      <c r="Q772" s="291"/>
      <c r="R772" s="291"/>
      <c r="S772" s="291"/>
      <c r="T772" s="291"/>
      <c r="U772" s="291"/>
      <c r="V772" s="291"/>
      <c r="W772" s="291"/>
    </row>
    <row r="773" spans="4:23" ht="15.75" customHeight="1">
      <c r="D773" s="12"/>
      <c r="K773" s="97"/>
      <c r="Q773" s="291"/>
      <c r="R773" s="291"/>
      <c r="S773" s="291"/>
      <c r="T773" s="291"/>
      <c r="U773" s="291"/>
      <c r="V773" s="291"/>
      <c r="W773" s="291"/>
    </row>
    <row r="774" spans="4:23" ht="15.75" customHeight="1">
      <c r="D774" s="12"/>
      <c r="K774" s="97"/>
      <c r="Q774" s="291"/>
      <c r="R774" s="291"/>
      <c r="S774" s="291"/>
      <c r="T774" s="291"/>
      <c r="U774" s="291"/>
      <c r="V774" s="291"/>
      <c r="W774" s="291"/>
    </row>
    <row r="775" spans="4:23" ht="15.75" customHeight="1">
      <c r="D775" s="12"/>
      <c r="K775" s="97"/>
      <c r="Q775" s="291"/>
      <c r="R775" s="291"/>
      <c r="S775" s="291"/>
      <c r="T775" s="291"/>
      <c r="U775" s="291"/>
      <c r="V775" s="291"/>
      <c r="W775" s="291"/>
    </row>
    <row r="776" spans="4:23" ht="15.75" customHeight="1">
      <c r="D776" s="12"/>
      <c r="K776" s="97"/>
      <c r="Q776" s="291"/>
      <c r="R776" s="291"/>
      <c r="S776" s="291"/>
      <c r="T776" s="291"/>
      <c r="U776" s="291"/>
      <c r="V776" s="291"/>
      <c r="W776" s="291"/>
    </row>
    <row r="777" spans="4:23" ht="15.75" customHeight="1">
      <c r="D777" s="12"/>
      <c r="K777" s="97"/>
      <c r="Q777" s="291"/>
      <c r="R777" s="291"/>
      <c r="S777" s="291"/>
      <c r="T777" s="291"/>
      <c r="U777" s="291"/>
      <c r="V777" s="291"/>
      <c r="W777" s="291"/>
    </row>
    <row r="778" spans="4:23" ht="15.75" customHeight="1">
      <c r="D778" s="12"/>
      <c r="K778" s="97"/>
      <c r="Q778" s="291"/>
      <c r="R778" s="291"/>
      <c r="S778" s="291"/>
      <c r="T778" s="291"/>
      <c r="U778" s="291"/>
      <c r="V778" s="291"/>
      <c r="W778" s="291"/>
    </row>
    <row r="779" spans="4:23" ht="15.75" customHeight="1">
      <c r="D779" s="12"/>
      <c r="K779" s="97"/>
      <c r="Q779" s="291"/>
      <c r="R779" s="291"/>
      <c r="S779" s="291"/>
      <c r="T779" s="291"/>
      <c r="U779" s="291"/>
      <c r="V779" s="291"/>
      <c r="W779" s="291"/>
    </row>
    <row r="780" spans="4:23" ht="15.75" customHeight="1">
      <c r="D780" s="12"/>
      <c r="K780" s="97"/>
      <c r="Q780" s="291"/>
      <c r="R780" s="291"/>
      <c r="S780" s="291"/>
      <c r="T780" s="291"/>
      <c r="U780" s="291"/>
      <c r="V780" s="291"/>
      <c r="W780" s="291"/>
    </row>
    <row r="781" spans="4:23" ht="15.75" customHeight="1">
      <c r="D781" s="12"/>
      <c r="K781" s="97"/>
      <c r="Q781" s="291"/>
      <c r="R781" s="291"/>
      <c r="S781" s="291"/>
      <c r="T781" s="291"/>
      <c r="U781" s="291"/>
      <c r="V781" s="291"/>
      <c r="W781" s="291"/>
    </row>
    <row r="782" spans="4:23" ht="15.75" customHeight="1">
      <c r="D782" s="12"/>
      <c r="K782" s="97"/>
      <c r="Q782" s="291"/>
      <c r="R782" s="291"/>
      <c r="S782" s="291"/>
      <c r="T782" s="291"/>
      <c r="U782" s="291"/>
      <c r="V782" s="291"/>
      <c r="W782" s="291"/>
    </row>
    <row r="783" spans="4:23" ht="15.75" customHeight="1">
      <c r="D783" s="12"/>
      <c r="K783" s="97"/>
      <c r="Q783" s="291"/>
      <c r="R783" s="291"/>
      <c r="S783" s="291"/>
      <c r="T783" s="291"/>
      <c r="U783" s="291"/>
      <c r="V783" s="291"/>
      <c r="W783" s="291"/>
    </row>
    <row r="784" spans="4:23" ht="15.75" customHeight="1">
      <c r="D784" s="12"/>
      <c r="K784" s="97"/>
      <c r="Q784" s="291"/>
      <c r="R784" s="291"/>
      <c r="S784" s="291"/>
      <c r="T784" s="291"/>
      <c r="U784" s="291"/>
      <c r="V784" s="291"/>
      <c r="W784" s="291"/>
    </row>
    <row r="785" spans="4:23" ht="15.75" customHeight="1">
      <c r="D785" s="12"/>
      <c r="K785" s="97"/>
      <c r="Q785" s="291"/>
      <c r="R785" s="291"/>
      <c r="S785" s="291"/>
      <c r="T785" s="291"/>
      <c r="U785" s="291"/>
      <c r="V785" s="291"/>
      <c r="W785" s="291"/>
    </row>
    <row r="786" spans="4:23" ht="15.75" customHeight="1">
      <c r="D786" s="12"/>
      <c r="K786" s="97"/>
      <c r="Q786" s="291"/>
      <c r="R786" s="291"/>
      <c r="S786" s="291"/>
      <c r="T786" s="291"/>
      <c r="U786" s="291"/>
      <c r="V786" s="291"/>
      <c r="W786" s="291"/>
    </row>
    <row r="787" spans="4:23" ht="15.75" customHeight="1">
      <c r="D787" s="12"/>
      <c r="K787" s="97"/>
      <c r="Q787" s="291"/>
      <c r="R787" s="291"/>
      <c r="S787" s="291"/>
      <c r="T787" s="291"/>
      <c r="U787" s="291"/>
      <c r="V787" s="291"/>
      <c r="W787" s="291"/>
    </row>
    <row r="788" spans="4:23" ht="15.75" customHeight="1">
      <c r="D788" s="12"/>
      <c r="K788" s="97"/>
      <c r="Q788" s="291"/>
      <c r="R788" s="291"/>
      <c r="S788" s="291"/>
      <c r="T788" s="291"/>
      <c r="U788" s="291"/>
      <c r="V788" s="291"/>
      <c r="W788" s="291"/>
    </row>
    <row r="789" spans="4:23" ht="15.75" customHeight="1">
      <c r="D789" s="12"/>
      <c r="K789" s="97"/>
      <c r="Q789" s="291"/>
      <c r="R789" s="291"/>
      <c r="S789" s="291"/>
      <c r="T789" s="291"/>
      <c r="U789" s="291"/>
      <c r="V789" s="291"/>
      <c r="W789" s="291"/>
    </row>
    <row r="790" spans="4:23" ht="15.75" customHeight="1">
      <c r="D790" s="12"/>
      <c r="K790" s="97"/>
      <c r="Q790" s="291"/>
      <c r="R790" s="291"/>
      <c r="S790" s="291"/>
      <c r="T790" s="291"/>
      <c r="U790" s="291"/>
      <c r="V790" s="291"/>
      <c r="W790" s="291"/>
    </row>
    <row r="791" spans="4:23" ht="15.75" customHeight="1">
      <c r="D791" s="12"/>
      <c r="K791" s="97"/>
      <c r="Q791" s="291"/>
      <c r="R791" s="291"/>
      <c r="S791" s="291"/>
      <c r="T791" s="291"/>
      <c r="U791" s="291"/>
      <c r="V791" s="291"/>
      <c r="W791" s="291"/>
    </row>
    <row r="792" spans="4:23" ht="15.75" customHeight="1">
      <c r="D792" s="12"/>
      <c r="K792" s="97"/>
      <c r="Q792" s="291"/>
      <c r="R792" s="291"/>
      <c r="S792" s="291"/>
      <c r="T792" s="291"/>
      <c r="U792" s="291"/>
      <c r="V792" s="291"/>
      <c r="W792" s="291"/>
    </row>
    <row r="793" spans="4:23" ht="15.75" customHeight="1">
      <c r="D793" s="12"/>
      <c r="K793" s="97"/>
      <c r="Q793" s="291"/>
      <c r="R793" s="291"/>
      <c r="S793" s="291"/>
      <c r="T793" s="291"/>
      <c r="U793" s="291"/>
      <c r="V793" s="291"/>
      <c r="W793" s="291"/>
    </row>
    <row r="794" spans="4:23" ht="15.75" customHeight="1">
      <c r="D794" s="12"/>
      <c r="K794" s="97"/>
      <c r="Q794" s="291"/>
      <c r="R794" s="291"/>
      <c r="S794" s="291"/>
      <c r="T794" s="291"/>
      <c r="U794" s="291"/>
      <c r="V794" s="291"/>
      <c r="W794" s="291"/>
    </row>
    <row r="795" spans="4:23" ht="15.75" customHeight="1">
      <c r="D795" s="12"/>
      <c r="K795" s="97"/>
      <c r="Q795" s="291"/>
      <c r="R795" s="291"/>
      <c r="S795" s="291"/>
      <c r="T795" s="291"/>
      <c r="U795" s="291"/>
      <c r="V795" s="291"/>
      <c r="W795" s="291"/>
    </row>
    <row r="796" spans="4:23" ht="15.75" customHeight="1">
      <c r="D796" s="12"/>
      <c r="K796" s="97"/>
      <c r="Q796" s="291"/>
      <c r="R796" s="291"/>
      <c r="S796" s="291"/>
      <c r="T796" s="291"/>
      <c r="U796" s="291"/>
      <c r="V796" s="291"/>
      <c r="W796" s="291"/>
    </row>
    <row r="797" spans="4:23" ht="15.75" customHeight="1">
      <c r="D797" s="12"/>
      <c r="K797" s="97"/>
      <c r="Q797" s="291"/>
      <c r="R797" s="291"/>
      <c r="S797" s="291"/>
      <c r="T797" s="291"/>
      <c r="U797" s="291"/>
      <c r="V797" s="291"/>
      <c r="W797" s="291"/>
    </row>
    <row r="798" spans="4:23" ht="15.75" customHeight="1">
      <c r="D798" s="12"/>
      <c r="K798" s="97"/>
      <c r="Q798" s="291"/>
      <c r="R798" s="291"/>
      <c r="S798" s="291"/>
      <c r="T798" s="291"/>
      <c r="U798" s="291"/>
      <c r="V798" s="291"/>
      <c r="W798" s="291"/>
    </row>
    <row r="799" spans="4:23" ht="15.75" customHeight="1">
      <c r="D799" s="12"/>
      <c r="K799" s="97"/>
      <c r="Q799" s="291"/>
      <c r="R799" s="291"/>
      <c r="S799" s="291"/>
      <c r="T799" s="291"/>
      <c r="U799" s="291"/>
      <c r="V799" s="291"/>
      <c r="W799" s="291"/>
    </row>
    <row r="800" spans="4:23" ht="15.75" customHeight="1">
      <c r="D800" s="12"/>
      <c r="K800" s="97"/>
      <c r="Q800" s="291"/>
      <c r="R800" s="291"/>
      <c r="S800" s="291"/>
      <c r="T800" s="291"/>
      <c r="U800" s="291"/>
      <c r="V800" s="291"/>
      <c r="W800" s="291"/>
    </row>
    <row r="801" spans="4:23" ht="15.75" customHeight="1">
      <c r="D801" s="12"/>
      <c r="K801" s="97"/>
      <c r="Q801" s="291"/>
      <c r="R801" s="291"/>
      <c r="S801" s="291"/>
      <c r="T801" s="291"/>
      <c r="U801" s="291"/>
      <c r="V801" s="291"/>
      <c r="W801" s="291"/>
    </row>
    <row r="802" spans="4:23" ht="15.75" customHeight="1">
      <c r="D802" s="12"/>
      <c r="K802" s="97"/>
      <c r="Q802" s="291"/>
      <c r="R802" s="291"/>
      <c r="S802" s="291"/>
      <c r="T802" s="291"/>
      <c r="U802" s="291"/>
      <c r="V802" s="291"/>
      <c r="W802" s="291"/>
    </row>
    <row r="803" spans="4:23" ht="15.75" customHeight="1">
      <c r="D803" s="12"/>
      <c r="K803" s="97"/>
      <c r="Q803" s="291"/>
      <c r="R803" s="291"/>
      <c r="S803" s="291"/>
      <c r="T803" s="291"/>
      <c r="U803" s="291"/>
      <c r="V803" s="291"/>
      <c r="W803" s="291"/>
    </row>
    <row r="804" spans="4:23" ht="15.75" customHeight="1">
      <c r="D804" s="12"/>
      <c r="K804" s="97"/>
      <c r="Q804" s="291"/>
      <c r="R804" s="291"/>
      <c r="S804" s="291"/>
      <c r="T804" s="291"/>
      <c r="U804" s="291"/>
      <c r="V804" s="291"/>
      <c r="W804" s="291"/>
    </row>
    <row r="805" spans="4:23" ht="15.75" customHeight="1">
      <c r="D805" s="12"/>
      <c r="K805" s="97"/>
      <c r="Q805" s="291"/>
      <c r="R805" s="291"/>
      <c r="S805" s="291"/>
      <c r="T805" s="291"/>
      <c r="U805" s="291"/>
      <c r="V805" s="291"/>
      <c r="W805" s="291"/>
    </row>
    <row r="806" spans="4:23" ht="15.75" customHeight="1">
      <c r="D806" s="12"/>
      <c r="K806" s="97"/>
      <c r="Q806" s="291"/>
      <c r="R806" s="291"/>
      <c r="S806" s="291"/>
      <c r="T806" s="291"/>
      <c r="U806" s="291"/>
      <c r="V806" s="291"/>
      <c r="W806" s="291"/>
    </row>
    <row r="807" spans="4:23" ht="15.75" customHeight="1">
      <c r="D807" s="12"/>
      <c r="K807" s="97"/>
      <c r="Q807" s="291"/>
      <c r="R807" s="291"/>
      <c r="S807" s="291"/>
      <c r="T807" s="291"/>
      <c r="U807" s="291"/>
      <c r="V807" s="291"/>
      <c r="W807" s="291"/>
    </row>
    <row r="808" spans="4:23" ht="15.75" customHeight="1">
      <c r="D808" s="12"/>
      <c r="K808" s="97"/>
      <c r="Q808" s="291"/>
      <c r="R808" s="291"/>
      <c r="S808" s="291"/>
      <c r="T808" s="291"/>
      <c r="U808" s="291"/>
      <c r="V808" s="291"/>
      <c r="W808" s="291"/>
    </row>
    <row r="809" spans="4:23" ht="15.75" customHeight="1">
      <c r="D809" s="12"/>
      <c r="K809" s="97"/>
      <c r="Q809" s="291"/>
      <c r="R809" s="291"/>
      <c r="S809" s="291"/>
      <c r="T809" s="291"/>
      <c r="U809" s="291"/>
      <c r="V809" s="291"/>
      <c r="W809" s="291"/>
    </row>
    <row r="810" spans="4:23" ht="15.75" customHeight="1">
      <c r="D810" s="12"/>
      <c r="K810" s="97"/>
      <c r="Q810" s="291"/>
      <c r="R810" s="291"/>
      <c r="S810" s="291"/>
      <c r="T810" s="291"/>
      <c r="U810" s="291"/>
      <c r="V810" s="291"/>
      <c r="W810" s="291"/>
    </row>
    <row r="811" spans="4:23" ht="15.75" customHeight="1">
      <c r="D811" s="12"/>
      <c r="K811" s="97"/>
      <c r="Q811" s="291"/>
      <c r="R811" s="291"/>
      <c r="S811" s="291"/>
      <c r="T811" s="291"/>
      <c r="U811" s="291"/>
      <c r="V811" s="291"/>
      <c r="W811" s="291"/>
    </row>
    <row r="812" spans="4:23" ht="15.75" customHeight="1">
      <c r="D812" s="12"/>
      <c r="K812" s="97"/>
      <c r="Q812" s="291"/>
      <c r="R812" s="291"/>
      <c r="S812" s="291"/>
      <c r="T812" s="291"/>
      <c r="U812" s="291"/>
      <c r="V812" s="291"/>
      <c r="W812" s="291"/>
    </row>
    <row r="813" spans="4:23" ht="15.75" customHeight="1">
      <c r="D813" s="12"/>
      <c r="K813" s="97"/>
      <c r="Q813" s="291"/>
      <c r="R813" s="291"/>
      <c r="S813" s="291"/>
      <c r="T813" s="291"/>
      <c r="U813" s="291"/>
      <c r="V813" s="291"/>
      <c r="W813" s="291"/>
    </row>
    <row r="814" spans="4:23" ht="15.75" customHeight="1">
      <c r="D814" s="12"/>
      <c r="K814" s="97"/>
      <c r="Q814" s="291"/>
      <c r="R814" s="291"/>
      <c r="S814" s="291"/>
      <c r="T814" s="291"/>
      <c r="U814" s="291"/>
      <c r="V814" s="291"/>
      <c r="W814" s="291"/>
    </row>
    <row r="815" spans="4:23" ht="15.75" customHeight="1">
      <c r="D815" s="12"/>
      <c r="K815" s="97"/>
      <c r="Q815" s="291"/>
      <c r="R815" s="291"/>
      <c r="S815" s="291"/>
      <c r="T815" s="291"/>
      <c r="U815" s="291"/>
      <c r="V815" s="291"/>
      <c r="W815" s="291"/>
    </row>
    <row r="816" spans="4:23" ht="15.75" customHeight="1">
      <c r="D816" s="12"/>
      <c r="K816" s="97"/>
      <c r="Q816" s="291"/>
      <c r="R816" s="291"/>
      <c r="S816" s="291"/>
      <c r="T816" s="291"/>
      <c r="U816" s="291"/>
      <c r="V816" s="291"/>
      <c r="W816" s="291"/>
    </row>
    <row r="817" spans="4:23" ht="15.75" customHeight="1">
      <c r="D817" s="12"/>
      <c r="K817" s="97"/>
      <c r="Q817" s="291"/>
      <c r="R817" s="291"/>
      <c r="S817" s="291"/>
      <c r="T817" s="291"/>
      <c r="U817" s="291"/>
      <c r="V817" s="291"/>
      <c r="W817" s="291"/>
    </row>
    <row r="818" spans="4:23" ht="15.75" customHeight="1">
      <c r="D818" s="12"/>
      <c r="K818" s="97"/>
      <c r="Q818" s="291"/>
      <c r="R818" s="291"/>
      <c r="S818" s="291"/>
      <c r="T818" s="291"/>
      <c r="U818" s="291"/>
      <c r="V818" s="291"/>
      <c r="W818" s="291"/>
    </row>
    <row r="819" spans="4:23" ht="15.75" customHeight="1">
      <c r="D819" s="12"/>
      <c r="K819" s="97"/>
      <c r="Q819" s="291"/>
      <c r="R819" s="291"/>
      <c r="S819" s="291"/>
      <c r="T819" s="291"/>
      <c r="U819" s="291"/>
      <c r="V819" s="291"/>
      <c r="W819" s="291"/>
    </row>
    <row r="820" spans="4:23" ht="15.75" customHeight="1">
      <c r="D820" s="12"/>
      <c r="K820" s="97"/>
      <c r="Q820" s="291"/>
      <c r="R820" s="291"/>
      <c r="S820" s="291"/>
      <c r="T820" s="291"/>
      <c r="U820" s="291"/>
      <c r="V820" s="291"/>
      <c r="W820" s="291"/>
    </row>
    <row r="821" spans="4:23" ht="15.75" customHeight="1">
      <c r="D821" s="12"/>
      <c r="K821" s="97"/>
      <c r="Q821" s="291"/>
      <c r="R821" s="291"/>
      <c r="S821" s="291"/>
      <c r="T821" s="291"/>
      <c r="U821" s="291"/>
      <c r="V821" s="291"/>
      <c r="W821" s="291"/>
    </row>
    <row r="822" spans="4:23" ht="15.75" customHeight="1">
      <c r="D822" s="12"/>
      <c r="K822" s="97"/>
      <c r="Q822" s="291"/>
      <c r="R822" s="291"/>
      <c r="S822" s="291"/>
      <c r="T822" s="291"/>
      <c r="U822" s="291"/>
      <c r="V822" s="291"/>
      <c r="W822" s="291"/>
    </row>
    <row r="823" spans="4:23" ht="15.75" customHeight="1">
      <c r="D823" s="12"/>
      <c r="K823" s="97"/>
      <c r="Q823" s="291"/>
      <c r="R823" s="291"/>
      <c r="S823" s="291"/>
      <c r="T823" s="291"/>
      <c r="U823" s="291"/>
      <c r="V823" s="291"/>
      <c r="W823" s="291"/>
    </row>
    <row r="824" spans="4:23" ht="15.75" customHeight="1">
      <c r="D824" s="12"/>
      <c r="K824" s="97"/>
      <c r="Q824" s="291"/>
      <c r="R824" s="291"/>
      <c r="S824" s="291"/>
      <c r="T824" s="291"/>
      <c r="U824" s="291"/>
      <c r="V824" s="291"/>
      <c r="W824" s="291"/>
    </row>
    <row r="825" spans="4:23" ht="15.75" customHeight="1">
      <c r="D825" s="12"/>
      <c r="K825" s="97"/>
      <c r="Q825" s="291"/>
      <c r="R825" s="291"/>
      <c r="S825" s="291"/>
      <c r="T825" s="291"/>
      <c r="U825" s="291"/>
      <c r="V825" s="291"/>
      <c r="W825" s="291"/>
    </row>
    <row r="826" spans="4:23" ht="15.75" customHeight="1">
      <c r="D826" s="12"/>
      <c r="K826" s="97"/>
      <c r="Q826" s="291"/>
      <c r="R826" s="291"/>
      <c r="S826" s="291"/>
      <c r="T826" s="291"/>
      <c r="U826" s="291"/>
      <c r="V826" s="291"/>
      <c r="W826" s="291"/>
    </row>
    <row r="827" spans="4:23" ht="15.75" customHeight="1">
      <c r="D827" s="12"/>
      <c r="K827" s="97"/>
      <c r="Q827" s="291"/>
      <c r="R827" s="291"/>
      <c r="S827" s="291"/>
      <c r="T827" s="291"/>
      <c r="U827" s="291"/>
      <c r="V827" s="291"/>
      <c r="W827" s="291"/>
    </row>
    <row r="828" spans="4:23" ht="15.75" customHeight="1">
      <c r="D828" s="12"/>
      <c r="K828" s="97"/>
      <c r="Q828" s="291"/>
      <c r="R828" s="291"/>
      <c r="S828" s="291"/>
      <c r="T828" s="291"/>
      <c r="U828" s="291"/>
      <c r="V828" s="291"/>
      <c r="W828" s="291"/>
    </row>
    <row r="829" spans="4:23" ht="15.75" customHeight="1">
      <c r="D829" s="12"/>
      <c r="K829" s="97"/>
      <c r="Q829" s="291"/>
      <c r="R829" s="291"/>
      <c r="S829" s="291"/>
      <c r="T829" s="291"/>
      <c r="U829" s="291"/>
      <c r="V829" s="291"/>
      <c r="W829" s="291"/>
    </row>
    <row r="830" spans="4:23" ht="15.75" customHeight="1">
      <c r="D830" s="12"/>
      <c r="K830" s="97"/>
      <c r="Q830" s="291"/>
      <c r="R830" s="291"/>
      <c r="S830" s="291"/>
      <c r="T830" s="291"/>
      <c r="U830" s="291"/>
      <c r="V830" s="291"/>
      <c r="W830" s="291"/>
    </row>
    <row r="831" spans="4:23" ht="15.75" customHeight="1">
      <c r="D831" s="12"/>
      <c r="K831" s="97"/>
      <c r="Q831" s="291"/>
      <c r="R831" s="291"/>
      <c r="S831" s="291"/>
      <c r="T831" s="291"/>
      <c r="U831" s="291"/>
      <c r="V831" s="291"/>
      <c r="W831" s="291"/>
    </row>
    <row r="832" spans="4:23" ht="15.75" customHeight="1">
      <c r="D832" s="12"/>
      <c r="K832" s="97"/>
      <c r="Q832" s="291"/>
      <c r="R832" s="291"/>
      <c r="S832" s="291"/>
      <c r="T832" s="291"/>
      <c r="U832" s="291"/>
      <c r="V832" s="291"/>
      <c r="W832" s="291"/>
    </row>
    <row r="833" spans="4:23" ht="15.75" customHeight="1">
      <c r="D833" s="12"/>
      <c r="K833" s="97"/>
      <c r="Q833" s="291"/>
      <c r="R833" s="291"/>
      <c r="S833" s="291"/>
      <c r="T833" s="291"/>
      <c r="U833" s="291"/>
      <c r="V833" s="291"/>
      <c r="W833" s="291"/>
    </row>
    <row r="834" spans="4:23" ht="15.75" customHeight="1">
      <c r="D834" s="12"/>
      <c r="K834" s="97"/>
      <c r="Q834" s="291"/>
      <c r="R834" s="291"/>
      <c r="S834" s="291"/>
      <c r="T834" s="291"/>
      <c r="U834" s="291"/>
      <c r="V834" s="291"/>
      <c r="W834" s="291"/>
    </row>
    <row r="835" spans="4:23" ht="15.75" customHeight="1">
      <c r="D835" s="12"/>
      <c r="K835" s="97"/>
      <c r="Q835" s="291"/>
      <c r="R835" s="291"/>
      <c r="S835" s="291"/>
      <c r="T835" s="291"/>
      <c r="U835" s="291"/>
      <c r="V835" s="291"/>
      <c r="W835" s="291"/>
    </row>
    <row r="836" spans="4:23" ht="15.75" customHeight="1">
      <c r="D836" s="12"/>
      <c r="K836" s="97"/>
      <c r="Q836" s="291"/>
      <c r="R836" s="291"/>
      <c r="S836" s="291"/>
      <c r="T836" s="291"/>
      <c r="U836" s="291"/>
      <c r="V836" s="291"/>
      <c r="W836" s="291"/>
    </row>
    <row r="837" spans="4:23" ht="15.75" customHeight="1">
      <c r="D837" s="12"/>
      <c r="K837" s="97"/>
      <c r="Q837" s="291"/>
      <c r="R837" s="291"/>
      <c r="S837" s="291"/>
      <c r="T837" s="291"/>
      <c r="U837" s="291"/>
      <c r="V837" s="291"/>
      <c r="W837" s="291"/>
    </row>
    <row r="838" spans="4:23" ht="15.75" customHeight="1">
      <c r="D838" s="12"/>
      <c r="K838" s="97"/>
      <c r="Q838" s="291"/>
      <c r="R838" s="291"/>
      <c r="S838" s="291"/>
      <c r="T838" s="291"/>
      <c r="U838" s="291"/>
      <c r="V838" s="291"/>
      <c r="W838" s="291"/>
    </row>
    <row r="839" spans="4:23" ht="15.75" customHeight="1">
      <c r="D839" s="12"/>
      <c r="K839" s="97"/>
      <c r="Q839" s="291"/>
      <c r="R839" s="291"/>
      <c r="S839" s="291"/>
      <c r="T839" s="291"/>
      <c r="U839" s="291"/>
      <c r="V839" s="291"/>
      <c r="W839" s="291"/>
    </row>
    <row r="840" spans="4:23" ht="15.75" customHeight="1">
      <c r="D840" s="12"/>
      <c r="K840" s="97"/>
      <c r="Q840" s="291"/>
      <c r="R840" s="291"/>
      <c r="S840" s="291"/>
      <c r="T840" s="291"/>
      <c r="U840" s="291"/>
      <c r="V840" s="291"/>
      <c r="W840" s="291"/>
    </row>
    <row r="841" spans="4:23" ht="15.75" customHeight="1">
      <c r="D841" s="12"/>
      <c r="K841" s="97"/>
      <c r="Q841" s="291"/>
      <c r="R841" s="291"/>
      <c r="S841" s="291"/>
      <c r="T841" s="291"/>
      <c r="U841" s="291"/>
      <c r="V841" s="291"/>
      <c r="W841" s="291"/>
    </row>
    <row r="842" spans="4:23" ht="15.75" customHeight="1">
      <c r="D842" s="12"/>
      <c r="K842" s="97"/>
      <c r="Q842" s="291"/>
      <c r="R842" s="291"/>
      <c r="S842" s="291"/>
      <c r="T842" s="291"/>
      <c r="U842" s="291"/>
      <c r="V842" s="291"/>
      <c r="W842" s="291"/>
    </row>
    <row r="843" spans="4:23" ht="15.75" customHeight="1">
      <c r="D843" s="12"/>
      <c r="K843" s="97"/>
      <c r="Q843" s="291"/>
      <c r="R843" s="291"/>
      <c r="S843" s="291"/>
      <c r="T843" s="291"/>
      <c r="U843" s="291"/>
      <c r="V843" s="291"/>
      <c r="W843" s="291"/>
    </row>
    <row r="844" spans="4:23" ht="15.75" customHeight="1">
      <c r="D844" s="12"/>
      <c r="K844" s="97"/>
      <c r="Q844" s="291"/>
      <c r="R844" s="291"/>
      <c r="S844" s="291"/>
      <c r="T844" s="291"/>
      <c r="U844" s="291"/>
      <c r="V844" s="291"/>
      <c r="W844" s="291"/>
    </row>
    <row r="845" spans="4:23" ht="15.75" customHeight="1">
      <c r="D845" s="12"/>
      <c r="K845" s="97"/>
      <c r="Q845" s="291"/>
      <c r="R845" s="291"/>
      <c r="S845" s="291"/>
      <c r="T845" s="291"/>
      <c r="U845" s="291"/>
      <c r="V845" s="291"/>
      <c r="W845" s="291"/>
    </row>
    <row r="846" spans="4:23" ht="15.75" customHeight="1">
      <c r="D846" s="12"/>
      <c r="K846" s="97"/>
      <c r="Q846" s="291"/>
      <c r="R846" s="291"/>
      <c r="S846" s="291"/>
      <c r="T846" s="291"/>
      <c r="U846" s="291"/>
      <c r="V846" s="291"/>
      <c r="W846" s="291"/>
    </row>
    <row r="847" spans="4:23" ht="15.75" customHeight="1">
      <c r="D847" s="12"/>
      <c r="K847" s="97"/>
      <c r="Q847" s="291"/>
      <c r="R847" s="291"/>
      <c r="S847" s="291"/>
      <c r="T847" s="291"/>
      <c r="U847" s="291"/>
      <c r="V847" s="291"/>
      <c r="W847" s="291"/>
    </row>
    <row r="848" spans="4:23" ht="15.75" customHeight="1">
      <c r="D848" s="12"/>
      <c r="K848" s="97"/>
      <c r="Q848" s="291"/>
      <c r="R848" s="291"/>
      <c r="S848" s="291"/>
      <c r="T848" s="291"/>
      <c r="U848" s="291"/>
      <c r="V848" s="291"/>
      <c r="W848" s="291"/>
    </row>
    <row r="849" spans="4:23" ht="15.75" customHeight="1">
      <c r="D849" s="12"/>
      <c r="K849" s="97"/>
      <c r="Q849" s="291"/>
      <c r="R849" s="291"/>
      <c r="S849" s="291"/>
      <c r="T849" s="291"/>
      <c r="U849" s="291"/>
      <c r="V849" s="291"/>
      <c r="W849" s="291"/>
    </row>
    <row r="850" spans="4:23" ht="15.75" customHeight="1">
      <c r="D850" s="12"/>
      <c r="K850" s="97"/>
      <c r="Q850" s="291"/>
      <c r="R850" s="291"/>
      <c r="S850" s="291"/>
      <c r="T850" s="291"/>
      <c r="U850" s="291"/>
      <c r="V850" s="291"/>
      <c r="W850" s="291"/>
    </row>
    <row r="851" spans="4:23" ht="15.75" customHeight="1">
      <c r="D851" s="12"/>
      <c r="K851" s="97"/>
      <c r="Q851" s="291"/>
      <c r="R851" s="291"/>
      <c r="S851" s="291"/>
      <c r="T851" s="291"/>
      <c r="U851" s="291"/>
      <c r="V851" s="291"/>
      <c r="W851" s="291"/>
    </row>
    <row r="852" spans="4:23" ht="15.75" customHeight="1">
      <c r="D852" s="12"/>
      <c r="K852" s="97"/>
      <c r="Q852" s="291"/>
      <c r="R852" s="291"/>
      <c r="S852" s="291"/>
      <c r="T852" s="291"/>
      <c r="U852" s="291"/>
      <c r="V852" s="291"/>
      <c r="W852" s="291"/>
    </row>
    <row r="853" spans="4:23" ht="15.75" customHeight="1">
      <c r="D853" s="12"/>
      <c r="K853" s="97"/>
      <c r="Q853" s="291"/>
      <c r="R853" s="291"/>
      <c r="S853" s="291"/>
      <c r="T853" s="291"/>
      <c r="U853" s="291"/>
      <c r="V853" s="291"/>
      <c r="W853" s="291"/>
    </row>
    <row r="854" spans="4:23" ht="15.75" customHeight="1">
      <c r="D854" s="12"/>
      <c r="K854" s="97"/>
      <c r="Q854" s="291"/>
      <c r="R854" s="291"/>
      <c r="S854" s="291"/>
      <c r="T854" s="291"/>
      <c r="U854" s="291"/>
      <c r="V854" s="291"/>
      <c r="W854" s="291"/>
    </row>
    <row r="855" spans="4:23" ht="15.75" customHeight="1">
      <c r="D855" s="12"/>
      <c r="K855" s="97"/>
      <c r="Q855" s="291"/>
      <c r="R855" s="291"/>
      <c r="S855" s="291"/>
      <c r="T855" s="291"/>
      <c r="U855" s="291"/>
      <c r="V855" s="291"/>
      <c r="W855" s="291"/>
    </row>
    <row r="856" spans="4:23" ht="15.75" customHeight="1">
      <c r="D856" s="12"/>
      <c r="K856" s="97"/>
      <c r="Q856" s="291"/>
      <c r="R856" s="291"/>
      <c r="S856" s="291"/>
      <c r="T856" s="291"/>
      <c r="U856" s="291"/>
      <c r="V856" s="291"/>
      <c r="W856" s="291"/>
    </row>
    <row r="857" spans="4:23" ht="15.75" customHeight="1">
      <c r="D857" s="12"/>
      <c r="K857" s="97"/>
      <c r="Q857" s="291"/>
      <c r="R857" s="291"/>
      <c r="S857" s="291"/>
      <c r="T857" s="291"/>
      <c r="U857" s="291"/>
      <c r="V857" s="291"/>
      <c r="W857" s="291"/>
    </row>
    <row r="858" spans="4:23" ht="15.75" customHeight="1">
      <c r="D858" s="12"/>
      <c r="K858" s="97"/>
      <c r="Q858" s="291"/>
      <c r="R858" s="291"/>
      <c r="S858" s="291"/>
      <c r="T858" s="291"/>
      <c r="U858" s="291"/>
      <c r="V858" s="291"/>
      <c r="W858" s="291"/>
    </row>
    <row r="859" spans="4:23" ht="15.75" customHeight="1">
      <c r="D859" s="12"/>
      <c r="K859" s="97"/>
      <c r="Q859" s="291"/>
      <c r="R859" s="291"/>
      <c r="S859" s="291"/>
      <c r="T859" s="291"/>
      <c r="U859" s="291"/>
      <c r="V859" s="291"/>
      <c r="W859" s="291"/>
    </row>
    <row r="860" spans="4:23" ht="15.75" customHeight="1">
      <c r="D860" s="12"/>
      <c r="K860" s="97"/>
      <c r="Q860" s="291"/>
      <c r="R860" s="291"/>
      <c r="S860" s="291"/>
      <c r="T860" s="291"/>
      <c r="U860" s="291"/>
      <c r="V860" s="291"/>
      <c r="W860" s="291"/>
    </row>
    <row r="861" spans="4:23" ht="15.75" customHeight="1">
      <c r="D861" s="12"/>
      <c r="K861" s="97"/>
      <c r="Q861" s="291"/>
      <c r="R861" s="291"/>
      <c r="S861" s="291"/>
      <c r="T861" s="291"/>
      <c r="U861" s="291"/>
      <c r="V861" s="291"/>
      <c r="W861" s="291"/>
    </row>
    <row r="862" spans="4:23" ht="15.75" customHeight="1">
      <c r="D862" s="12"/>
      <c r="K862" s="97"/>
      <c r="Q862" s="291"/>
      <c r="R862" s="291"/>
      <c r="S862" s="291"/>
      <c r="T862" s="291"/>
      <c r="U862" s="291"/>
      <c r="V862" s="291"/>
      <c r="W862" s="291"/>
    </row>
    <row r="863" spans="4:23" ht="15.75" customHeight="1">
      <c r="D863" s="12"/>
      <c r="K863" s="97"/>
      <c r="Q863" s="291"/>
      <c r="R863" s="291"/>
      <c r="S863" s="291"/>
      <c r="T863" s="291"/>
      <c r="U863" s="291"/>
      <c r="V863" s="291"/>
      <c r="W863" s="291"/>
    </row>
    <row r="864" spans="4:23" ht="15.75" customHeight="1">
      <c r="D864" s="12"/>
      <c r="K864" s="97"/>
      <c r="Q864" s="291"/>
      <c r="R864" s="291"/>
      <c r="S864" s="291"/>
      <c r="T864" s="291"/>
      <c r="U864" s="291"/>
      <c r="V864" s="291"/>
      <c r="W864" s="291"/>
    </row>
    <row r="865" spans="4:23" ht="15.75" customHeight="1">
      <c r="D865" s="12"/>
      <c r="K865" s="97"/>
      <c r="Q865" s="291"/>
      <c r="R865" s="291"/>
      <c r="S865" s="291"/>
      <c r="T865" s="291"/>
      <c r="U865" s="291"/>
      <c r="V865" s="291"/>
      <c r="W865" s="291"/>
    </row>
    <row r="866" spans="4:23" ht="15.75" customHeight="1">
      <c r="D866" s="12"/>
      <c r="K866" s="97"/>
      <c r="Q866" s="291"/>
      <c r="R866" s="291"/>
      <c r="S866" s="291"/>
      <c r="T866" s="291"/>
      <c r="U866" s="291"/>
      <c r="V866" s="291"/>
      <c r="W866" s="291"/>
    </row>
    <row r="867" spans="4:23" ht="15.75" customHeight="1">
      <c r="D867" s="12"/>
      <c r="K867" s="97"/>
      <c r="Q867" s="291"/>
      <c r="R867" s="291"/>
      <c r="S867" s="291"/>
      <c r="T867" s="291"/>
      <c r="U867" s="291"/>
      <c r="V867" s="291"/>
      <c r="W867" s="291"/>
    </row>
    <row r="868" spans="4:23" ht="15.75" customHeight="1">
      <c r="D868" s="12"/>
      <c r="K868" s="97"/>
      <c r="Q868" s="291"/>
      <c r="R868" s="291"/>
      <c r="S868" s="291"/>
      <c r="T868" s="291"/>
      <c r="U868" s="291"/>
      <c r="V868" s="291"/>
      <c r="W868" s="291"/>
    </row>
    <row r="869" spans="4:23" ht="15.75" customHeight="1">
      <c r="D869" s="12"/>
      <c r="K869" s="97"/>
      <c r="Q869" s="291"/>
      <c r="R869" s="291"/>
      <c r="S869" s="291"/>
      <c r="T869" s="291"/>
      <c r="U869" s="291"/>
      <c r="V869" s="291"/>
      <c r="W869" s="291"/>
    </row>
    <row r="870" spans="4:23" ht="15.75" customHeight="1">
      <c r="D870" s="12"/>
      <c r="K870" s="97"/>
      <c r="Q870" s="291"/>
      <c r="R870" s="291"/>
      <c r="S870" s="291"/>
      <c r="T870" s="291"/>
      <c r="U870" s="291"/>
      <c r="V870" s="291"/>
      <c r="W870" s="291"/>
    </row>
    <row r="871" spans="4:23" ht="15.75" customHeight="1">
      <c r="D871" s="12"/>
      <c r="K871" s="97"/>
      <c r="Q871" s="291"/>
      <c r="R871" s="291"/>
      <c r="S871" s="291"/>
      <c r="T871" s="291"/>
      <c r="U871" s="291"/>
      <c r="V871" s="291"/>
      <c r="W871" s="291"/>
    </row>
    <row r="872" spans="4:23" ht="15.75" customHeight="1">
      <c r="D872" s="12"/>
      <c r="K872" s="97"/>
      <c r="Q872" s="291"/>
      <c r="R872" s="291"/>
      <c r="S872" s="291"/>
      <c r="T872" s="291"/>
      <c r="U872" s="291"/>
      <c r="V872" s="291"/>
      <c r="W872" s="291"/>
    </row>
    <row r="873" spans="4:23" ht="15.75" customHeight="1">
      <c r="D873" s="12"/>
      <c r="K873" s="97"/>
      <c r="Q873" s="291"/>
      <c r="R873" s="291"/>
      <c r="S873" s="291"/>
      <c r="T873" s="291"/>
      <c r="U873" s="291"/>
      <c r="V873" s="291"/>
      <c r="W873" s="291"/>
    </row>
    <row r="874" spans="4:23" ht="15.75" customHeight="1">
      <c r="D874" s="12"/>
      <c r="K874" s="97"/>
      <c r="Q874" s="291"/>
      <c r="R874" s="291"/>
      <c r="S874" s="291"/>
      <c r="T874" s="291"/>
      <c r="U874" s="291"/>
      <c r="V874" s="291"/>
      <c r="W874" s="291"/>
    </row>
    <row r="875" spans="4:23" ht="15.75" customHeight="1">
      <c r="D875" s="12"/>
      <c r="K875" s="97"/>
      <c r="Q875" s="291"/>
      <c r="R875" s="291"/>
      <c r="S875" s="291"/>
      <c r="T875" s="291"/>
      <c r="U875" s="291"/>
      <c r="V875" s="291"/>
      <c r="W875" s="291"/>
    </row>
    <row r="876" spans="4:23" ht="15.75" customHeight="1">
      <c r="D876" s="12"/>
      <c r="K876" s="97"/>
      <c r="Q876" s="291"/>
      <c r="R876" s="291"/>
      <c r="S876" s="291"/>
      <c r="T876" s="291"/>
      <c r="U876" s="291"/>
      <c r="V876" s="291"/>
      <c r="W876" s="291"/>
    </row>
    <row r="877" spans="4:23" ht="15.75" customHeight="1">
      <c r="D877" s="12"/>
      <c r="K877" s="97"/>
      <c r="Q877" s="291"/>
      <c r="R877" s="291"/>
      <c r="S877" s="291"/>
      <c r="T877" s="291"/>
      <c r="U877" s="291"/>
      <c r="V877" s="291"/>
      <c r="W877" s="291"/>
    </row>
    <row r="878" spans="4:23" ht="15.75" customHeight="1">
      <c r="D878" s="12"/>
      <c r="K878" s="97"/>
      <c r="Q878" s="291"/>
      <c r="R878" s="291"/>
      <c r="S878" s="291"/>
      <c r="T878" s="291"/>
      <c r="U878" s="291"/>
      <c r="V878" s="291"/>
      <c r="W878" s="291"/>
    </row>
    <row r="879" spans="4:23" ht="15.75" customHeight="1">
      <c r="D879" s="12"/>
      <c r="K879" s="97"/>
      <c r="Q879" s="291"/>
      <c r="R879" s="291"/>
      <c r="S879" s="291"/>
      <c r="T879" s="291"/>
      <c r="U879" s="291"/>
      <c r="V879" s="291"/>
      <c r="W879" s="291"/>
    </row>
    <row r="880" spans="4:23" ht="15.75" customHeight="1">
      <c r="D880" s="12"/>
      <c r="K880" s="97"/>
      <c r="Q880" s="291"/>
      <c r="R880" s="291"/>
      <c r="S880" s="291"/>
      <c r="T880" s="291"/>
      <c r="U880" s="291"/>
      <c r="V880" s="291"/>
      <c r="W880" s="291"/>
    </row>
    <row r="881" spans="4:23" ht="15.75" customHeight="1">
      <c r="D881" s="12"/>
      <c r="K881" s="97"/>
      <c r="Q881" s="291"/>
      <c r="R881" s="291"/>
      <c r="S881" s="291"/>
      <c r="T881" s="291"/>
      <c r="U881" s="291"/>
      <c r="V881" s="291"/>
      <c r="W881" s="291"/>
    </row>
    <row r="882" spans="4:23" ht="15.75" customHeight="1">
      <c r="D882" s="12"/>
      <c r="K882" s="97"/>
      <c r="Q882" s="291"/>
      <c r="R882" s="291"/>
      <c r="S882" s="291"/>
      <c r="T882" s="291"/>
      <c r="U882" s="291"/>
      <c r="V882" s="291"/>
      <c r="W882" s="291"/>
    </row>
    <row r="883" spans="4:23" ht="15.75" customHeight="1">
      <c r="D883" s="12"/>
      <c r="K883" s="97"/>
      <c r="Q883" s="291"/>
      <c r="R883" s="291"/>
      <c r="S883" s="291"/>
      <c r="T883" s="291"/>
      <c r="U883" s="291"/>
      <c r="V883" s="291"/>
      <c r="W883" s="291"/>
    </row>
    <row r="884" spans="4:23" ht="15.75" customHeight="1">
      <c r="D884" s="12"/>
      <c r="K884" s="97"/>
      <c r="Q884" s="291"/>
      <c r="R884" s="291"/>
      <c r="S884" s="291"/>
      <c r="T884" s="291"/>
      <c r="U884" s="291"/>
      <c r="V884" s="291"/>
      <c r="W884" s="291"/>
    </row>
    <row r="885" spans="4:23" ht="15.75" customHeight="1">
      <c r="D885" s="12"/>
      <c r="K885" s="97"/>
      <c r="Q885" s="291"/>
      <c r="R885" s="291"/>
      <c r="S885" s="291"/>
      <c r="T885" s="291"/>
      <c r="U885" s="291"/>
      <c r="V885" s="291"/>
      <c r="W885" s="291"/>
    </row>
    <row r="886" spans="4:23" ht="15.75" customHeight="1">
      <c r="D886" s="12"/>
      <c r="K886" s="97"/>
      <c r="Q886" s="291"/>
      <c r="R886" s="291"/>
      <c r="S886" s="291"/>
      <c r="T886" s="291"/>
      <c r="U886" s="291"/>
      <c r="V886" s="291"/>
      <c r="W886" s="291"/>
    </row>
    <row r="887" spans="4:23" ht="15.75" customHeight="1">
      <c r="D887" s="12"/>
      <c r="K887" s="97"/>
      <c r="Q887" s="291"/>
      <c r="R887" s="291"/>
      <c r="S887" s="291"/>
      <c r="T887" s="291"/>
      <c r="U887" s="291"/>
      <c r="V887" s="291"/>
      <c r="W887" s="291"/>
    </row>
    <row r="888" spans="4:23" ht="15.75" customHeight="1">
      <c r="D888" s="12"/>
      <c r="K888" s="97"/>
      <c r="Q888" s="291"/>
      <c r="R888" s="291"/>
      <c r="S888" s="291"/>
      <c r="T888" s="291"/>
      <c r="U888" s="291"/>
      <c r="V888" s="291"/>
      <c r="W888" s="291"/>
    </row>
    <row r="889" spans="4:23" ht="15.75" customHeight="1">
      <c r="D889" s="12"/>
      <c r="K889" s="97"/>
      <c r="Q889" s="291"/>
      <c r="R889" s="291"/>
      <c r="S889" s="291"/>
      <c r="T889" s="291"/>
      <c r="U889" s="291"/>
      <c r="V889" s="291"/>
      <c r="W889" s="291"/>
    </row>
    <row r="890" spans="4:23" ht="15.75" customHeight="1">
      <c r="D890" s="12"/>
      <c r="K890" s="97"/>
      <c r="Q890" s="291"/>
      <c r="R890" s="291"/>
      <c r="S890" s="291"/>
      <c r="T890" s="291"/>
      <c r="U890" s="291"/>
      <c r="V890" s="291"/>
      <c r="W890" s="291"/>
    </row>
    <row r="891" spans="4:23" ht="15.75" customHeight="1">
      <c r="D891" s="12"/>
      <c r="K891" s="97"/>
      <c r="Q891" s="291"/>
      <c r="R891" s="291"/>
      <c r="S891" s="291"/>
      <c r="T891" s="291"/>
      <c r="U891" s="291"/>
      <c r="V891" s="291"/>
      <c r="W891" s="291"/>
    </row>
    <row r="892" spans="4:23" ht="15.75" customHeight="1">
      <c r="D892" s="12"/>
      <c r="K892" s="97"/>
      <c r="Q892" s="291"/>
      <c r="R892" s="291"/>
      <c r="S892" s="291"/>
      <c r="T892" s="291"/>
      <c r="U892" s="291"/>
      <c r="V892" s="291"/>
      <c r="W892" s="291"/>
    </row>
    <row r="893" spans="4:23" ht="15.75" customHeight="1">
      <c r="D893" s="12"/>
      <c r="K893" s="97"/>
      <c r="Q893" s="291"/>
      <c r="R893" s="291"/>
      <c r="S893" s="291"/>
      <c r="T893" s="291"/>
      <c r="U893" s="291"/>
      <c r="V893" s="291"/>
      <c r="W893" s="291"/>
    </row>
    <row r="894" spans="4:23" ht="15.75" customHeight="1">
      <c r="D894" s="12"/>
      <c r="K894" s="97"/>
      <c r="Q894" s="291"/>
      <c r="R894" s="291"/>
      <c r="S894" s="291"/>
      <c r="T894" s="291"/>
      <c r="U894" s="291"/>
      <c r="V894" s="291"/>
      <c r="W894" s="291"/>
    </row>
    <row r="895" spans="4:23" ht="15.75" customHeight="1">
      <c r="D895" s="12"/>
      <c r="K895" s="97"/>
      <c r="Q895" s="291"/>
      <c r="R895" s="291"/>
      <c r="S895" s="291"/>
      <c r="T895" s="291"/>
      <c r="U895" s="291"/>
      <c r="V895" s="291"/>
      <c r="W895" s="291"/>
    </row>
    <row r="896" spans="4:23" ht="15.75" customHeight="1">
      <c r="D896" s="12"/>
      <c r="K896" s="97"/>
      <c r="Q896" s="291"/>
      <c r="R896" s="291"/>
      <c r="S896" s="291"/>
      <c r="T896" s="291"/>
      <c r="U896" s="291"/>
      <c r="V896" s="291"/>
      <c r="W896" s="291"/>
    </row>
    <row r="897" spans="4:23" ht="15.75" customHeight="1">
      <c r="D897" s="12"/>
      <c r="K897" s="97"/>
      <c r="Q897" s="291"/>
      <c r="R897" s="291"/>
      <c r="S897" s="291"/>
      <c r="T897" s="291"/>
      <c r="U897" s="291"/>
      <c r="V897" s="291"/>
      <c r="W897" s="291"/>
    </row>
    <row r="898" spans="4:23" ht="15.75" customHeight="1">
      <c r="D898" s="12"/>
      <c r="K898" s="97"/>
      <c r="Q898" s="291"/>
      <c r="R898" s="291"/>
      <c r="S898" s="291"/>
      <c r="T898" s="291"/>
      <c r="U898" s="291"/>
      <c r="V898" s="291"/>
      <c r="W898" s="291"/>
    </row>
    <row r="899" spans="4:23" ht="15.75" customHeight="1">
      <c r="D899" s="12"/>
      <c r="K899" s="97"/>
      <c r="Q899" s="291"/>
      <c r="R899" s="291"/>
      <c r="S899" s="291"/>
      <c r="T899" s="291"/>
      <c r="U899" s="291"/>
      <c r="V899" s="291"/>
      <c r="W899" s="291"/>
    </row>
    <row r="900" spans="4:23" ht="15.75" customHeight="1">
      <c r="D900" s="12"/>
      <c r="K900" s="97"/>
      <c r="Q900" s="291"/>
      <c r="R900" s="291"/>
      <c r="S900" s="291"/>
      <c r="T900" s="291"/>
      <c r="U900" s="291"/>
      <c r="V900" s="291"/>
      <c r="W900" s="291"/>
    </row>
    <row r="901" spans="4:23" ht="15.75" customHeight="1">
      <c r="D901" s="12"/>
      <c r="K901" s="97"/>
      <c r="Q901" s="291"/>
      <c r="R901" s="291"/>
      <c r="S901" s="291"/>
      <c r="T901" s="291"/>
      <c r="U901" s="291"/>
      <c r="V901" s="291"/>
      <c r="W901" s="291"/>
    </row>
    <row r="902" spans="4:23" ht="15.75" customHeight="1">
      <c r="D902" s="12"/>
      <c r="K902" s="97"/>
      <c r="Q902" s="291"/>
      <c r="R902" s="291"/>
      <c r="S902" s="291"/>
      <c r="T902" s="291"/>
      <c r="U902" s="291"/>
      <c r="V902" s="291"/>
      <c r="W902" s="291"/>
    </row>
    <row r="903" spans="4:23" ht="15.75" customHeight="1">
      <c r="D903" s="12"/>
      <c r="K903" s="97"/>
      <c r="Q903" s="291"/>
      <c r="R903" s="291"/>
      <c r="S903" s="291"/>
      <c r="T903" s="291"/>
      <c r="U903" s="291"/>
      <c r="V903" s="291"/>
      <c r="W903" s="291"/>
    </row>
    <row r="904" spans="4:23" ht="15.75" customHeight="1">
      <c r="D904" s="12"/>
      <c r="K904" s="97"/>
      <c r="Q904" s="291"/>
      <c r="R904" s="291"/>
      <c r="S904" s="291"/>
      <c r="T904" s="291"/>
      <c r="U904" s="291"/>
      <c r="V904" s="291"/>
      <c r="W904" s="291"/>
    </row>
    <row r="905" spans="4:23" ht="15.75" customHeight="1">
      <c r="D905" s="12"/>
      <c r="K905" s="97"/>
      <c r="Q905" s="291"/>
      <c r="R905" s="291"/>
      <c r="S905" s="291"/>
      <c r="T905" s="291"/>
      <c r="U905" s="291"/>
      <c r="V905" s="291"/>
      <c r="W905" s="291"/>
    </row>
    <row r="906" spans="4:23" ht="15.75" customHeight="1">
      <c r="D906" s="12"/>
      <c r="K906" s="97"/>
      <c r="Q906" s="291"/>
      <c r="R906" s="291"/>
      <c r="S906" s="291"/>
      <c r="T906" s="291"/>
      <c r="U906" s="291"/>
      <c r="V906" s="291"/>
      <c r="W906" s="291"/>
    </row>
    <row r="907" spans="4:23" ht="15.75" customHeight="1">
      <c r="D907" s="12"/>
      <c r="K907" s="97"/>
      <c r="Q907" s="291"/>
      <c r="R907" s="291"/>
      <c r="S907" s="291"/>
      <c r="T907" s="291"/>
      <c r="U907" s="291"/>
      <c r="V907" s="291"/>
      <c r="W907" s="291"/>
    </row>
    <row r="908" spans="4:23" ht="15.75" customHeight="1">
      <c r="D908" s="12"/>
      <c r="K908" s="97"/>
      <c r="Q908" s="291"/>
      <c r="R908" s="291"/>
      <c r="S908" s="291"/>
      <c r="T908" s="291"/>
      <c r="U908" s="291"/>
      <c r="V908" s="291"/>
      <c r="W908" s="291"/>
    </row>
    <row r="909" spans="4:23" ht="15.75" customHeight="1">
      <c r="D909" s="12"/>
      <c r="K909" s="97"/>
      <c r="Q909" s="291"/>
      <c r="R909" s="291"/>
      <c r="S909" s="291"/>
      <c r="T909" s="291"/>
      <c r="U909" s="291"/>
      <c r="V909" s="291"/>
      <c r="W909" s="291"/>
    </row>
    <row r="910" spans="4:23" ht="15.75" customHeight="1">
      <c r="D910" s="12"/>
      <c r="K910" s="97"/>
      <c r="Q910" s="291"/>
      <c r="R910" s="291"/>
      <c r="S910" s="291"/>
      <c r="T910" s="291"/>
      <c r="U910" s="291"/>
      <c r="V910" s="291"/>
      <c r="W910" s="291"/>
    </row>
    <row r="911" spans="4:23" ht="15.75" customHeight="1">
      <c r="D911" s="12"/>
      <c r="K911" s="97"/>
      <c r="Q911" s="291"/>
      <c r="R911" s="291"/>
      <c r="S911" s="291"/>
      <c r="T911" s="291"/>
      <c r="U911" s="291"/>
      <c r="V911" s="291"/>
      <c r="W911" s="291"/>
    </row>
    <row r="912" spans="4:23" ht="15.75" customHeight="1">
      <c r="D912" s="12"/>
      <c r="K912" s="97"/>
      <c r="Q912" s="291"/>
      <c r="R912" s="291"/>
      <c r="S912" s="291"/>
      <c r="T912" s="291"/>
      <c r="U912" s="291"/>
      <c r="V912" s="291"/>
      <c r="W912" s="291"/>
    </row>
    <row r="913" spans="4:23" ht="15.75" customHeight="1">
      <c r="D913" s="12"/>
      <c r="K913" s="97"/>
      <c r="Q913" s="291"/>
      <c r="R913" s="291"/>
      <c r="S913" s="291"/>
      <c r="T913" s="291"/>
      <c r="U913" s="291"/>
      <c r="V913" s="291"/>
      <c r="W913" s="291"/>
    </row>
    <row r="914" spans="4:23" ht="15.75" customHeight="1">
      <c r="D914" s="12"/>
      <c r="K914" s="97"/>
      <c r="Q914" s="291"/>
      <c r="R914" s="291"/>
      <c r="S914" s="291"/>
      <c r="T914" s="291"/>
      <c r="U914" s="291"/>
      <c r="V914" s="291"/>
      <c r="W914" s="291"/>
    </row>
    <row r="915" spans="4:23" ht="15.75" customHeight="1">
      <c r="D915" s="12"/>
      <c r="K915" s="97"/>
      <c r="Q915" s="291"/>
      <c r="R915" s="291"/>
      <c r="S915" s="291"/>
      <c r="T915" s="291"/>
      <c r="U915" s="291"/>
      <c r="V915" s="291"/>
      <c r="W915" s="291"/>
    </row>
    <row r="916" spans="4:23" ht="15.75" customHeight="1">
      <c r="D916" s="12"/>
      <c r="K916" s="97"/>
      <c r="Q916" s="291"/>
      <c r="R916" s="291"/>
      <c r="S916" s="291"/>
      <c r="T916" s="291"/>
      <c r="U916" s="291"/>
      <c r="V916" s="291"/>
      <c r="W916" s="291"/>
    </row>
    <row r="917" spans="4:23" ht="15.75" customHeight="1">
      <c r="D917" s="12"/>
      <c r="K917" s="97"/>
      <c r="Q917" s="291"/>
      <c r="R917" s="291"/>
      <c r="S917" s="291"/>
      <c r="T917" s="291"/>
      <c r="U917" s="291"/>
      <c r="V917" s="291"/>
      <c r="W917" s="291"/>
    </row>
    <row r="918" spans="4:23" ht="15.75" customHeight="1">
      <c r="D918" s="12"/>
      <c r="K918" s="97"/>
      <c r="Q918" s="291"/>
      <c r="R918" s="291"/>
      <c r="S918" s="291"/>
      <c r="T918" s="291"/>
      <c r="U918" s="291"/>
      <c r="V918" s="291"/>
      <c r="W918" s="291"/>
    </row>
    <row r="919" spans="4:23" ht="15.75" customHeight="1">
      <c r="D919" s="12"/>
      <c r="K919" s="97"/>
      <c r="Q919" s="291"/>
      <c r="R919" s="291"/>
      <c r="S919" s="291"/>
      <c r="T919" s="291"/>
      <c r="U919" s="291"/>
      <c r="V919" s="291"/>
      <c r="W919" s="291"/>
    </row>
    <row r="920" spans="4:23" ht="15.75" customHeight="1">
      <c r="D920" s="12"/>
      <c r="K920" s="97"/>
      <c r="Q920" s="291"/>
      <c r="R920" s="291"/>
      <c r="S920" s="291"/>
      <c r="T920" s="291"/>
      <c r="U920" s="291"/>
      <c r="V920" s="291"/>
      <c r="W920" s="291"/>
    </row>
    <row r="921" spans="4:23" ht="15.75" customHeight="1">
      <c r="D921" s="12"/>
      <c r="K921" s="97"/>
      <c r="Q921" s="291"/>
      <c r="R921" s="291"/>
      <c r="S921" s="291"/>
      <c r="T921" s="291"/>
      <c r="U921" s="291"/>
      <c r="V921" s="291"/>
      <c r="W921" s="291"/>
    </row>
    <row r="922" spans="4:23" ht="15.75" customHeight="1">
      <c r="D922" s="12"/>
      <c r="K922" s="97"/>
      <c r="Q922" s="291"/>
      <c r="R922" s="291"/>
      <c r="S922" s="291"/>
      <c r="T922" s="291"/>
      <c r="U922" s="291"/>
      <c r="V922" s="291"/>
      <c r="W922" s="291"/>
    </row>
    <row r="923" spans="4:23" ht="15.75" customHeight="1">
      <c r="D923" s="12"/>
      <c r="K923" s="97"/>
      <c r="Q923" s="291"/>
      <c r="R923" s="291"/>
      <c r="S923" s="291"/>
      <c r="T923" s="291"/>
      <c r="U923" s="291"/>
      <c r="V923" s="291"/>
      <c r="W923" s="291"/>
    </row>
    <row r="924" spans="4:23" ht="15.75" customHeight="1">
      <c r="D924" s="12"/>
      <c r="K924" s="97"/>
      <c r="Q924" s="291"/>
      <c r="R924" s="291"/>
      <c r="S924" s="291"/>
      <c r="T924" s="291"/>
      <c r="U924" s="291"/>
      <c r="V924" s="291"/>
      <c r="W924" s="291"/>
    </row>
    <row r="925" spans="4:23" ht="15.75" customHeight="1">
      <c r="D925" s="12"/>
      <c r="K925" s="97"/>
      <c r="Q925" s="291"/>
      <c r="R925" s="291"/>
      <c r="S925" s="291"/>
      <c r="T925" s="291"/>
      <c r="U925" s="291"/>
      <c r="V925" s="291"/>
      <c r="W925" s="291"/>
    </row>
    <row r="926" spans="4:23" ht="15.75" customHeight="1">
      <c r="D926" s="12"/>
      <c r="K926" s="97"/>
      <c r="Q926" s="291"/>
      <c r="R926" s="291"/>
      <c r="S926" s="291"/>
      <c r="T926" s="291"/>
      <c r="U926" s="291"/>
      <c r="V926" s="291"/>
      <c r="W926" s="291"/>
    </row>
    <row r="927" spans="4:23" ht="15.75" customHeight="1">
      <c r="D927" s="12"/>
      <c r="K927" s="97"/>
      <c r="Q927" s="291"/>
      <c r="R927" s="291"/>
      <c r="S927" s="291"/>
      <c r="T927" s="291"/>
      <c r="U927" s="291"/>
      <c r="V927" s="291"/>
      <c r="W927" s="291"/>
    </row>
    <row r="928" spans="4:23" ht="15.75" customHeight="1">
      <c r="D928" s="12"/>
      <c r="K928" s="97"/>
      <c r="Q928" s="291"/>
      <c r="R928" s="291"/>
      <c r="S928" s="291"/>
      <c r="T928" s="291"/>
      <c r="U928" s="291"/>
      <c r="V928" s="291"/>
      <c r="W928" s="291"/>
    </row>
    <row r="929" spans="4:23" ht="15.75" customHeight="1">
      <c r="D929" s="12"/>
      <c r="K929" s="97"/>
      <c r="Q929" s="291"/>
      <c r="R929" s="291"/>
      <c r="S929" s="291"/>
      <c r="T929" s="291"/>
      <c r="U929" s="291"/>
      <c r="V929" s="291"/>
      <c r="W929" s="291"/>
    </row>
    <row r="930" spans="4:23" ht="15.75" customHeight="1">
      <c r="D930" s="12"/>
      <c r="K930" s="97"/>
      <c r="Q930" s="291"/>
      <c r="R930" s="291"/>
      <c r="S930" s="291"/>
      <c r="T930" s="291"/>
      <c r="U930" s="291"/>
      <c r="V930" s="291"/>
      <c r="W930" s="291"/>
    </row>
    <row r="931" spans="4:23" ht="15.75" customHeight="1">
      <c r="D931" s="12"/>
      <c r="K931" s="97"/>
      <c r="Q931" s="291"/>
      <c r="R931" s="291"/>
      <c r="S931" s="291"/>
      <c r="T931" s="291"/>
      <c r="U931" s="291"/>
      <c r="V931" s="291"/>
      <c r="W931" s="291"/>
    </row>
    <row r="932" spans="4:23" ht="15.75" customHeight="1">
      <c r="D932" s="12"/>
      <c r="K932" s="97"/>
      <c r="Q932" s="291"/>
      <c r="R932" s="291"/>
      <c r="S932" s="291"/>
      <c r="T932" s="291"/>
      <c r="U932" s="291"/>
      <c r="V932" s="291"/>
      <c r="W932" s="291"/>
    </row>
    <row r="933" spans="4:23" ht="15.75" customHeight="1">
      <c r="D933" s="12"/>
      <c r="K933" s="97"/>
      <c r="Q933" s="291"/>
      <c r="R933" s="291"/>
      <c r="S933" s="291"/>
      <c r="T933" s="291"/>
      <c r="U933" s="291"/>
      <c r="V933" s="291"/>
      <c r="W933" s="291"/>
    </row>
    <row r="934" spans="4:23" ht="15.75" customHeight="1">
      <c r="D934" s="12"/>
      <c r="K934" s="97"/>
      <c r="Q934" s="291"/>
      <c r="R934" s="291"/>
      <c r="S934" s="291"/>
      <c r="T934" s="291"/>
      <c r="U934" s="291"/>
      <c r="V934" s="291"/>
      <c r="W934" s="291"/>
    </row>
    <row r="935" spans="4:23" ht="15.75" customHeight="1">
      <c r="D935" s="12"/>
      <c r="K935" s="97"/>
      <c r="Q935" s="291"/>
      <c r="R935" s="291"/>
      <c r="S935" s="291"/>
      <c r="T935" s="291"/>
      <c r="U935" s="291"/>
      <c r="V935" s="291"/>
      <c r="W935" s="291"/>
    </row>
    <row r="936" spans="4:23" ht="15.75" customHeight="1">
      <c r="D936" s="12"/>
      <c r="K936" s="97"/>
      <c r="Q936" s="291"/>
      <c r="R936" s="291"/>
      <c r="S936" s="291"/>
      <c r="T936" s="291"/>
      <c r="U936" s="291"/>
      <c r="V936" s="291"/>
      <c r="W936" s="291"/>
    </row>
    <row r="937" spans="4:23" ht="15.75" customHeight="1">
      <c r="D937" s="12"/>
      <c r="K937" s="97"/>
      <c r="Q937" s="291"/>
      <c r="R937" s="291"/>
      <c r="S937" s="291"/>
      <c r="T937" s="291"/>
      <c r="U937" s="291"/>
      <c r="V937" s="291"/>
      <c r="W937" s="291"/>
    </row>
    <row r="938" spans="4:23" ht="15.75" customHeight="1">
      <c r="D938" s="12"/>
      <c r="K938" s="97"/>
      <c r="Q938" s="291"/>
      <c r="R938" s="291"/>
      <c r="S938" s="291"/>
      <c r="T938" s="291"/>
      <c r="U938" s="291"/>
      <c r="V938" s="291"/>
      <c r="W938" s="291"/>
    </row>
    <row r="939" spans="4:23" ht="15.75" customHeight="1">
      <c r="D939" s="12"/>
      <c r="K939" s="97"/>
      <c r="Q939" s="291"/>
      <c r="R939" s="291"/>
      <c r="S939" s="291"/>
      <c r="T939" s="291"/>
      <c r="U939" s="291"/>
      <c r="V939" s="291"/>
      <c r="W939" s="291"/>
    </row>
    <row r="940" spans="4:23" ht="15.75" customHeight="1">
      <c r="D940" s="12"/>
      <c r="K940" s="97"/>
      <c r="Q940" s="291"/>
      <c r="R940" s="291"/>
      <c r="S940" s="291"/>
      <c r="T940" s="291"/>
      <c r="U940" s="291"/>
      <c r="V940" s="291"/>
      <c r="W940" s="291"/>
    </row>
    <row r="941" spans="4:23" ht="15.75" customHeight="1">
      <c r="D941" s="12"/>
      <c r="K941" s="97"/>
      <c r="Q941" s="291"/>
      <c r="R941" s="291"/>
      <c r="S941" s="291"/>
      <c r="T941" s="291"/>
      <c r="U941" s="291"/>
      <c r="V941" s="291"/>
      <c r="W941" s="291"/>
    </row>
    <row r="942" spans="4:23" ht="15.75" customHeight="1">
      <c r="D942" s="12"/>
      <c r="K942" s="97"/>
      <c r="Q942" s="291"/>
      <c r="R942" s="291"/>
      <c r="S942" s="291"/>
      <c r="T942" s="291"/>
      <c r="U942" s="291"/>
      <c r="V942" s="291"/>
      <c r="W942" s="291"/>
    </row>
    <row r="943" spans="4:23" ht="15.75" customHeight="1">
      <c r="D943" s="12"/>
      <c r="K943" s="97"/>
      <c r="Q943" s="291"/>
      <c r="R943" s="291"/>
      <c r="S943" s="291"/>
      <c r="T943" s="291"/>
      <c r="U943" s="291"/>
      <c r="V943" s="291"/>
      <c r="W943" s="291"/>
    </row>
    <row r="944" spans="4:23" ht="15.75" customHeight="1">
      <c r="D944" s="12"/>
      <c r="K944" s="97"/>
      <c r="Q944" s="291"/>
      <c r="R944" s="291"/>
      <c r="S944" s="291"/>
      <c r="T944" s="291"/>
      <c r="U944" s="291"/>
      <c r="V944" s="291"/>
      <c r="W944" s="291"/>
    </row>
    <row r="945" spans="4:23" ht="15.75" customHeight="1">
      <c r="D945" s="12"/>
      <c r="K945" s="97"/>
      <c r="Q945" s="291"/>
      <c r="R945" s="291"/>
      <c r="S945" s="291"/>
      <c r="T945" s="291"/>
      <c r="U945" s="291"/>
      <c r="V945" s="291"/>
      <c r="W945" s="291"/>
    </row>
    <row r="946" spans="4:23" ht="15.75" customHeight="1">
      <c r="D946" s="12"/>
      <c r="K946" s="97"/>
      <c r="Q946" s="291"/>
      <c r="R946" s="291"/>
      <c r="S946" s="291"/>
      <c r="T946" s="291"/>
      <c r="U946" s="291"/>
      <c r="V946" s="291"/>
      <c r="W946" s="291"/>
    </row>
    <row r="947" spans="4:23" ht="15.75" customHeight="1">
      <c r="D947" s="12"/>
      <c r="K947" s="97"/>
      <c r="Q947" s="291"/>
      <c r="R947" s="291"/>
      <c r="S947" s="291"/>
      <c r="T947" s="291"/>
      <c r="U947" s="291"/>
      <c r="V947" s="291"/>
      <c r="W947" s="291"/>
    </row>
    <row r="948" spans="4:23" ht="15.75" customHeight="1">
      <c r="D948" s="12"/>
      <c r="K948" s="97"/>
      <c r="Q948" s="291"/>
      <c r="R948" s="291"/>
      <c r="S948" s="291"/>
      <c r="T948" s="291"/>
      <c r="U948" s="291"/>
      <c r="V948" s="291"/>
      <c r="W948" s="291"/>
    </row>
    <row r="949" spans="4:23" ht="15.75" customHeight="1">
      <c r="D949" s="12"/>
      <c r="K949" s="97"/>
      <c r="Q949" s="291"/>
      <c r="R949" s="291"/>
      <c r="S949" s="291"/>
      <c r="T949" s="291"/>
      <c r="U949" s="291"/>
      <c r="V949" s="291"/>
      <c r="W949" s="291"/>
    </row>
    <row r="950" spans="4:23" ht="15.75" customHeight="1">
      <c r="D950" s="12"/>
      <c r="K950" s="97"/>
      <c r="Q950" s="291"/>
      <c r="R950" s="291"/>
      <c r="S950" s="291"/>
      <c r="T950" s="291"/>
      <c r="U950" s="291"/>
      <c r="V950" s="291"/>
      <c r="W950" s="291"/>
    </row>
    <row r="951" spans="4:23" ht="15.75" customHeight="1">
      <c r="D951" s="12"/>
      <c r="K951" s="97"/>
      <c r="Q951" s="291"/>
      <c r="R951" s="291"/>
      <c r="S951" s="291"/>
      <c r="T951" s="291"/>
      <c r="U951" s="291"/>
      <c r="V951" s="291"/>
      <c r="W951" s="291"/>
    </row>
    <row r="952" spans="4:23" ht="15.75" customHeight="1">
      <c r="D952" s="12"/>
      <c r="K952" s="97"/>
      <c r="Q952" s="291"/>
      <c r="R952" s="291"/>
      <c r="S952" s="291"/>
      <c r="T952" s="291"/>
      <c r="U952" s="291"/>
      <c r="V952" s="291"/>
      <c r="W952" s="291"/>
    </row>
    <row r="953" spans="4:23" ht="15.75" customHeight="1">
      <c r="D953" s="12"/>
      <c r="K953" s="97"/>
      <c r="Q953" s="291"/>
      <c r="R953" s="291"/>
      <c r="S953" s="291"/>
      <c r="T953" s="291"/>
      <c r="U953" s="291"/>
      <c r="V953" s="291"/>
      <c r="W953" s="291"/>
    </row>
    <row r="954" spans="4:23" ht="15.75" customHeight="1">
      <c r="D954" s="12"/>
      <c r="K954" s="97"/>
      <c r="Q954" s="291"/>
      <c r="R954" s="291"/>
      <c r="S954" s="291"/>
      <c r="T954" s="291"/>
      <c r="U954" s="291"/>
      <c r="V954" s="291"/>
      <c r="W954" s="291"/>
    </row>
    <row r="955" spans="4:23" ht="15.75" customHeight="1">
      <c r="D955" s="12"/>
      <c r="K955" s="97"/>
      <c r="Q955" s="291"/>
      <c r="R955" s="291"/>
      <c r="S955" s="291"/>
      <c r="T955" s="291"/>
      <c r="U955" s="291"/>
      <c r="V955" s="291"/>
      <c r="W955" s="291"/>
    </row>
    <row r="956" spans="4:23" ht="15.75" customHeight="1">
      <c r="D956" s="12"/>
      <c r="K956" s="97"/>
      <c r="Q956" s="291"/>
      <c r="R956" s="291"/>
      <c r="S956" s="291"/>
      <c r="T956" s="291"/>
      <c r="U956" s="291"/>
      <c r="V956" s="291"/>
      <c r="W956" s="291"/>
    </row>
    <row r="957" spans="4:23" ht="15.75" customHeight="1">
      <c r="D957" s="12"/>
      <c r="K957" s="97"/>
      <c r="Q957" s="291"/>
      <c r="R957" s="291"/>
      <c r="S957" s="291"/>
      <c r="T957" s="291"/>
      <c r="U957" s="291"/>
      <c r="V957" s="291"/>
      <c r="W957" s="291"/>
    </row>
    <row r="958" spans="4:23" ht="15.75" customHeight="1">
      <c r="D958" s="12"/>
      <c r="K958" s="97"/>
      <c r="Q958" s="291"/>
      <c r="R958" s="291"/>
      <c r="S958" s="291"/>
      <c r="T958" s="291"/>
      <c r="U958" s="291"/>
      <c r="V958" s="291"/>
      <c r="W958" s="291"/>
    </row>
    <row r="959" spans="4:23" ht="15.75" customHeight="1">
      <c r="D959" s="12"/>
      <c r="K959" s="97"/>
      <c r="Q959" s="291"/>
      <c r="R959" s="291"/>
      <c r="S959" s="291"/>
      <c r="T959" s="291"/>
      <c r="U959" s="291"/>
      <c r="V959" s="291"/>
      <c r="W959" s="291"/>
    </row>
    <row r="960" spans="4:23" ht="15.75" customHeight="1">
      <c r="D960" s="12"/>
      <c r="K960" s="97"/>
      <c r="Q960" s="291"/>
      <c r="R960" s="291"/>
      <c r="S960" s="291"/>
      <c r="T960" s="291"/>
      <c r="U960" s="291"/>
      <c r="V960" s="291"/>
      <c r="W960" s="291"/>
    </row>
    <row r="961" spans="4:23" ht="15.75" customHeight="1">
      <c r="D961" s="12"/>
      <c r="K961" s="97"/>
      <c r="Q961" s="291"/>
      <c r="R961" s="291"/>
      <c r="S961" s="291"/>
      <c r="T961" s="291"/>
      <c r="U961" s="291"/>
      <c r="V961" s="291"/>
      <c r="W961" s="291"/>
    </row>
    <row r="962" spans="4:23" ht="15.75" customHeight="1">
      <c r="D962" s="12"/>
      <c r="K962" s="97"/>
      <c r="Q962" s="291"/>
      <c r="R962" s="291"/>
      <c r="S962" s="291"/>
      <c r="T962" s="291"/>
      <c r="U962" s="291"/>
      <c r="V962" s="291"/>
      <c r="W962" s="291"/>
    </row>
    <row r="963" spans="4:23" ht="15.75" customHeight="1">
      <c r="D963" s="12"/>
      <c r="K963" s="97"/>
      <c r="Q963" s="291"/>
      <c r="R963" s="291"/>
      <c r="S963" s="291"/>
      <c r="T963" s="291"/>
      <c r="U963" s="291"/>
      <c r="V963" s="291"/>
      <c r="W963" s="291"/>
    </row>
    <row r="964" spans="4:23" ht="15.75" customHeight="1">
      <c r="D964" s="12"/>
      <c r="K964" s="97"/>
      <c r="Q964" s="291"/>
      <c r="R964" s="291"/>
      <c r="S964" s="291"/>
      <c r="T964" s="291"/>
      <c r="U964" s="291"/>
      <c r="V964" s="291"/>
      <c r="W964" s="291"/>
    </row>
    <row r="965" spans="4:23" ht="15.75" customHeight="1">
      <c r="D965" s="12"/>
      <c r="K965" s="97"/>
      <c r="Q965" s="291"/>
      <c r="R965" s="291"/>
      <c r="S965" s="291"/>
      <c r="T965" s="291"/>
      <c r="U965" s="291"/>
      <c r="V965" s="291"/>
      <c r="W965" s="291"/>
    </row>
    <row r="966" spans="4:23" ht="15.75" customHeight="1">
      <c r="D966" s="12"/>
      <c r="K966" s="97"/>
      <c r="Q966" s="291"/>
      <c r="R966" s="291"/>
      <c r="S966" s="291"/>
      <c r="T966" s="291"/>
      <c r="U966" s="291"/>
      <c r="V966" s="291"/>
      <c r="W966" s="291"/>
    </row>
    <row r="967" spans="4:23" ht="15.75" customHeight="1">
      <c r="D967" s="12"/>
      <c r="K967" s="97"/>
      <c r="Q967" s="291"/>
      <c r="R967" s="291"/>
      <c r="S967" s="291"/>
      <c r="T967" s="291"/>
      <c r="U967" s="291"/>
      <c r="V967" s="291"/>
      <c r="W967" s="291"/>
    </row>
    <row r="968" spans="4:23" ht="15.75" customHeight="1">
      <c r="D968" s="12"/>
      <c r="K968" s="97"/>
      <c r="Q968" s="291"/>
      <c r="R968" s="291"/>
      <c r="S968" s="291"/>
      <c r="T968" s="291"/>
      <c r="U968" s="291"/>
      <c r="V968" s="291"/>
      <c r="W968" s="291"/>
    </row>
    <row r="969" spans="4:23" ht="15.75" customHeight="1">
      <c r="D969" s="12"/>
      <c r="K969" s="97"/>
      <c r="Q969" s="291"/>
      <c r="R969" s="291"/>
      <c r="S969" s="291"/>
      <c r="T969" s="291"/>
      <c r="U969" s="291"/>
      <c r="V969" s="291"/>
      <c r="W969" s="291"/>
    </row>
    <row r="970" spans="4:23" ht="15.75" customHeight="1">
      <c r="D970" s="12"/>
      <c r="K970" s="97"/>
      <c r="Q970" s="291"/>
      <c r="R970" s="291"/>
      <c r="S970" s="291"/>
      <c r="T970" s="291"/>
      <c r="U970" s="291"/>
      <c r="V970" s="291"/>
      <c r="W970" s="291"/>
    </row>
    <row r="971" spans="4:23" ht="15.75" customHeight="1">
      <c r="D971" s="12"/>
      <c r="K971" s="97"/>
      <c r="Q971" s="291"/>
      <c r="R971" s="291"/>
      <c r="S971" s="291"/>
      <c r="T971" s="291"/>
      <c r="U971" s="291"/>
      <c r="V971" s="291"/>
      <c r="W971" s="291"/>
    </row>
    <row r="972" spans="4:23" ht="15.75" customHeight="1">
      <c r="D972" s="12"/>
      <c r="K972" s="97"/>
      <c r="Q972" s="291"/>
      <c r="R972" s="291"/>
      <c r="S972" s="291"/>
      <c r="T972" s="291"/>
      <c r="U972" s="291"/>
      <c r="V972" s="291"/>
      <c r="W972" s="291"/>
    </row>
    <row r="973" spans="4:23" ht="15.75" customHeight="1">
      <c r="D973" s="12"/>
      <c r="K973" s="97"/>
      <c r="Q973" s="291"/>
      <c r="R973" s="291"/>
      <c r="S973" s="291"/>
      <c r="T973" s="291"/>
      <c r="U973" s="291"/>
      <c r="V973" s="291"/>
      <c r="W973" s="291"/>
    </row>
    <row r="974" spans="4:23" ht="15.75" customHeight="1">
      <c r="D974" s="12"/>
      <c r="K974" s="97"/>
      <c r="Q974" s="291"/>
      <c r="R974" s="291"/>
      <c r="S974" s="291"/>
      <c r="T974" s="291"/>
      <c r="U974" s="291"/>
      <c r="V974" s="291"/>
      <c r="W974" s="291"/>
    </row>
    <row r="975" spans="4:23" ht="15.75" customHeight="1">
      <c r="D975" s="12"/>
      <c r="K975" s="97"/>
      <c r="Q975" s="291"/>
      <c r="R975" s="291"/>
      <c r="S975" s="291"/>
      <c r="T975" s="291"/>
      <c r="U975" s="291"/>
      <c r="V975" s="291"/>
      <c r="W975" s="291"/>
    </row>
    <row r="976" spans="4:23" ht="15.75" customHeight="1">
      <c r="D976" s="12"/>
      <c r="K976" s="97"/>
      <c r="Q976" s="291"/>
      <c r="R976" s="291"/>
      <c r="S976" s="291"/>
      <c r="T976" s="291"/>
      <c r="U976" s="291"/>
      <c r="V976" s="291"/>
      <c r="W976" s="291"/>
    </row>
    <row r="977" spans="4:23" ht="15.75" customHeight="1">
      <c r="D977" s="12"/>
      <c r="K977" s="97"/>
      <c r="Q977" s="291"/>
      <c r="R977" s="291"/>
      <c r="S977" s="291"/>
      <c r="T977" s="291"/>
      <c r="U977" s="291"/>
      <c r="V977" s="291"/>
      <c r="W977" s="291"/>
    </row>
    <row r="978" spans="4:23" ht="15.75" customHeight="1">
      <c r="D978" s="12"/>
      <c r="K978" s="97"/>
      <c r="Q978" s="291"/>
      <c r="R978" s="291"/>
      <c r="S978" s="291"/>
      <c r="T978" s="291"/>
      <c r="U978" s="291"/>
      <c r="V978" s="291"/>
      <c r="W978" s="291"/>
    </row>
    <row r="979" spans="4:23" ht="15.75" customHeight="1">
      <c r="D979" s="12"/>
      <c r="K979" s="97"/>
      <c r="Q979" s="291"/>
      <c r="R979" s="291"/>
      <c r="S979" s="291"/>
      <c r="T979" s="291"/>
      <c r="U979" s="291"/>
      <c r="V979" s="291"/>
      <c r="W979" s="291"/>
    </row>
    <row r="980" spans="4:23" ht="15.75" customHeight="1">
      <c r="D980" s="12"/>
      <c r="K980" s="97"/>
      <c r="Q980" s="291"/>
      <c r="R980" s="291"/>
      <c r="S980" s="291"/>
      <c r="T980" s="291"/>
      <c r="U980" s="291"/>
      <c r="V980" s="291"/>
      <c r="W980" s="291"/>
    </row>
    <row r="981" spans="4:23" ht="15.75" customHeight="1">
      <c r="D981" s="12"/>
      <c r="K981" s="97"/>
      <c r="Q981" s="291"/>
      <c r="R981" s="291"/>
      <c r="S981" s="291"/>
      <c r="T981" s="291"/>
      <c r="U981" s="291"/>
      <c r="V981" s="291"/>
      <c r="W981" s="291"/>
    </row>
    <row r="982" spans="4:23" ht="15.75" customHeight="1">
      <c r="D982" s="12"/>
      <c r="K982" s="97"/>
      <c r="Q982" s="291"/>
      <c r="R982" s="291"/>
      <c r="S982" s="291"/>
      <c r="T982" s="291"/>
      <c r="U982" s="291"/>
      <c r="V982" s="291"/>
      <c r="W982" s="291"/>
    </row>
    <row r="983" spans="4:23" ht="15.75" customHeight="1">
      <c r="D983" s="12"/>
      <c r="K983" s="97"/>
      <c r="Q983" s="291"/>
      <c r="R983" s="291"/>
      <c r="S983" s="291"/>
      <c r="T983" s="291"/>
      <c r="U983" s="291"/>
      <c r="V983" s="291"/>
      <c r="W983" s="291"/>
    </row>
    <row r="984" spans="4:23" ht="15.75" customHeight="1">
      <c r="D984" s="12"/>
      <c r="K984" s="97"/>
      <c r="Q984" s="291"/>
      <c r="R984" s="291"/>
      <c r="S984" s="291"/>
      <c r="T984" s="291"/>
      <c r="U984" s="291"/>
      <c r="V984" s="291"/>
      <c r="W984" s="291"/>
    </row>
    <row r="985" spans="4:23" ht="15.75" customHeight="1">
      <c r="D985" s="12"/>
      <c r="K985" s="97"/>
      <c r="Q985" s="291"/>
      <c r="R985" s="291"/>
      <c r="S985" s="291"/>
      <c r="T985" s="291"/>
      <c r="U985" s="291"/>
      <c r="V985" s="291"/>
      <c r="W985" s="291"/>
    </row>
    <row r="986" spans="4:23" ht="15.75" customHeight="1">
      <c r="D986" s="12"/>
      <c r="K986" s="97"/>
      <c r="Q986" s="291"/>
      <c r="R986" s="291"/>
      <c r="S986" s="291"/>
      <c r="T986" s="291"/>
      <c r="U986" s="291"/>
      <c r="V986" s="291"/>
      <c r="W986" s="291"/>
    </row>
    <row r="987" spans="4:23" ht="15.75" customHeight="1">
      <c r="D987" s="12"/>
      <c r="K987" s="97"/>
      <c r="Q987" s="291"/>
      <c r="R987" s="291"/>
      <c r="S987" s="291"/>
      <c r="T987" s="291"/>
      <c r="U987" s="291"/>
      <c r="V987" s="291"/>
      <c r="W987" s="291"/>
    </row>
    <row r="988" spans="4:23" ht="15.75" customHeight="1">
      <c r="D988" s="12"/>
      <c r="K988" s="97"/>
      <c r="Q988" s="291"/>
      <c r="R988" s="291"/>
      <c r="S988" s="291"/>
      <c r="T988" s="291"/>
      <c r="U988" s="291"/>
      <c r="V988" s="291"/>
      <c r="W988" s="291"/>
    </row>
    <row r="989" spans="4:23" ht="15.75" customHeight="1">
      <c r="D989" s="12"/>
      <c r="K989" s="97"/>
      <c r="Q989" s="291"/>
      <c r="R989" s="291"/>
      <c r="S989" s="291"/>
      <c r="T989" s="291"/>
      <c r="U989" s="291"/>
      <c r="V989" s="291"/>
      <c r="W989" s="291"/>
    </row>
    <row r="990" spans="4:23" ht="15.75" customHeight="1">
      <c r="D990" s="12"/>
      <c r="K990" s="97"/>
      <c r="Q990" s="291"/>
      <c r="R990" s="291"/>
      <c r="S990" s="291"/>
      <c r="T990" s="291"/>
      <c r="U990" s="291"/>
      <c r="V990" s="291"/>
      <c r="W990" s="291"/>
    </row>
    <row r="991" spans="4:23" ht="15.75" customHeight="1">
      <c r="D991" s="12"/>
      <c r="K991" s="97"/>
      <c r="Q991" s="291"/>
      <c r="R991" s="291"/>
      <c r="S991" s="291"/>
      <c r="T991" s="291"/>
      <c r="U991" s="291"/>
      <c r="V991" s="291"/>
      <c r="W991" s="291"/>
    </row>
    <row r="992" spans="4:23" ht="15.75" customHeight="1">
      <c r="D992" s="12"/>
      <c r="K992" s="97"/>
      <c r="Q992" s="291"/>
      <c r="R992" s="291"/>
      <c r="S992" s="291"/>
      <c r="T992" s="291"/>
      <c r="U992" s="291"/>
      <c r="V992" s="291"/>
      <c r="W992" s="291"/>
    </row>
    <row r="993" spans="4:23" ht="15.75" customHeight="1">
      <c r="D993" s="12"/>
      <c r="K993" s="97"/>
      <c r="Q993" s="291"/>
      <c r="R993" s="291"/>
      <c r="S993" s="291"/>
      <c r="T993" s="291"/>
      <c r="U993" s="291"/>
      <c r="V993" s="291"/>
      <c r="W993" s="291"/>
    </row>
    <row r="994" spans="4:23" ht="15.75" customHeight="1">
      <c r="D994" s="12"/>
      <c r="K994" s="97"/>
      <c r="Q994" s="291"/>
      <c r="R994" s="291"/>
      <c r="S994" s="291"/>
      <c r="T994" s="291"/>
      <c r="U994" s="291"/>
      <c r="V994" s="291"/>
      <c r="W994" s="291"/>
    </row>
    <row r="995" spans="4:23" ht="15.75" customHeight="1">
      <c r="D995" s="12"/>
      <c r="K995" s="97"/>
      <c r="Q995" s="291"/>
      <c r="R995" s="291"/>
      <c r="S995" s="291"/>
      <c r="T995" s="291"/>
      <c r="U995" s="291"/>
      <c r="V995" s="291"/>
      <c r="W995" s="291"/>
    </row>
    <row r="996" spans="4:23" ht="15.75" customHeight="1">
      <c r="D996" s="12"/>
      <c r="K996" s="97"/>
      <c r="Q996" s="291"/>
      <c r="R996" s="291"/>
      <c r="S996" s="291"/>
      <c r="T996" s="291"/>
      <c r="U996" s="291"/>
      <c r="V996" s="291"/>
      <c r="W996" s="291"/>
    </row>
    <row r="997" spans="4:23" ht="15.75" customHeight="1">
      <c r="D997" s="12"/>
      <c r="K997" s="97"/>
      <c r="Q997" s="291"/>
      <c r="R997" s="291"/>
      <c r="S997" s="291"/>
      <c r="T997" s="291"/>
      <c r="U997" s="291"/>
      <c r="V997" s="291"/>
      <c r="W997" s="291"/>
    </row>
    <row r="998" spans="4:23" ht="15.75" customHeight="1">
      <c r="D998" s="12"/>
      <c r="K998" s="97"/>
      <c r="Q998" s="291"/>
      <c r="R998" s="291"/>
      <c r="S998" s="291"/>
      <c r="T998" s="291"/>
      <c r="U998" s="291"/>
      <c r="V998" s="291"/>
      <c r="W998" s="291"/>
    </row>
    <row r="999" spans="4:23" ht="15.75" customHeight="1">
      <c r="D999" s="12"/>
      <c r="K999" s="97"/>
      <c r="Q999" s="291"/>
      <c r="R999" s="291"/>
      <c r="S999" s="291"/>
      <c r="T999" s="291"/>
      <c r="U999" s="291"/>
      <c r="V999" s="291"/>
      <c r="W999" s="291"/>
    </row>
    <row r="1000" spans="4:23" ht="15.75" customHeight="1">
      <c r="D1000" s="12"/>
      <c r="K1000" s="97"/>
      <c r="Q1000" s="291"/>
      <c r="R1000" s="291"/>
      <c r="S1000" s="291"/>
      <c r="T1000" s="291"/>
      <c r="U1000" s="291"/>
      <c r="V1000" s="291"/>
      <c r="W1000" s="291"/>
    </row>
    <row r="1001" spans="4:23" ht="15.75" customHeight="1">
      <c r="D1001" s="12"/>
      <c r="K1001" s="97"/>
      <c r="Q1001" s="291"/>
      <c r="R1001" s="291"/>
      <c r="S1001" s="291"/>
      <c r="T1001" s="291"/>
      <c r="U1001" s="291"/>
      <c r="V1001" s="291"/>
      <c r="W1001" s="291"/>
    </row>
    <row r="1002" spans="4:23" ht="15.75" customHeight="1">
      <c r="D1002" s="12"/>
      <c r="K1002" s="97"/>
      <c r="Q1002" s="291"/>
      <c r="R1002" s="291"/>
      <c r="S1002" s="291"/>
      <c r="T1002" s="291"/>
      <c r="U1002" s="291"/>
      <c r="V1002" s="291"/>
      <c r="W1002" s="291"/>
    </row>
  </sheetData>
  <mergeCells count="48">
    <mergeCell ref="P31:P32"/>
    <mergeCell ref="U31:U32"/>
    <mergeCell ref="F16:F18"/>
    <mergeCell ref="O19:O20"/>
    <mergeCell ref="P19:P20"/>
    <mergeCell ref="A11:A29"/>
    <mergeCell ref="A31:A32"/>
    <mergeCell ref="B31:B32"/>
    <mergeCell ref="D31:D32"/>
    <mergeCell ref="O31:O32"/>
    <mergeCell ref="C21:C22"/>
    <mergeCell ref="D21:D22"/>
    <mergeCell ref="C11:C12"/>
    <mergeCell ref="D11:D12"/>
    <mergeCell ref="D16:D18"/>
    <mergeCell ref="E16:E18"/>
    <mergeCell ref="N2:N3"/>
    <mergeCell ref="O2:P2"/>
    <mergeCell ref="Q2:Q3"/>
    <mergeCell ref="O4:O10"/>
    <mergeCell ref="P4:P10"/>
    <mergeCell ref="B11:B29"/>
    <mergeCell ref="C28:C29"/>
    <mergeCell ref="H2:H3"/>
    <mergeCell ref="I2:L2"/>
    <mergeCell ref="M2:M3"/>
    <mergeCell ref="C6:C7"/>
    <mergeCell ref="F2:F3"/>
    <mergeCell ref="G2:G3"/>
    <mergeCell ref="A4:A10"/>
    <mergeCell ref="B4:B10"/>
    <mergeCell ref="D6:D8"/>
    <mergeCell ref="S36:T36"/>
    <mergeCell ref="T4:T10"/>
    <mergeCell ref="V2:V3"/>
    <mergeCell ref="W2:W3"/>
    <mergeCell ref="A1:P1"/>
    <mergeCell ref="Q1:W1"/>
    <mergeCell ref="A2:A3"/>
    <mergeCell ref="B2:B3"/>
    <mergeCell ref="C2:C3"/>
    <mergeCell ref="D2:D3"/>
    <mergeCell ref="E2:E3"/>
    <mergeCell ref="R2:R3"/>
    <mergeCell ref="S2:S3"/>
    <mergeCell ref="T2:T3"/>
    <mergeCell ref="U2:U3"/>
    <mergeCell ref="V31:V32"/>
  </mergeCells>
  <hyperlinks>
    <hyperlink ref="V4" r:id="rId1" xr:uid="{00000000-0004-0000-0100-000000000000}"/>
    <hyperlink ref="V5" r:id="rId2" xr:uid="{00000000-0004-0000-0100-000001000000}"/>
    <hyperlink ref="V7" r:id="rId3" xr:uid="{00000000-0004-0000-0100-000002000000}"/>
    <hyperlink ref="V9" r:id="rId4" xr:uid="{00000000-0004-0000-0100-000003000000}"/>
    <hyperlink ref="V10" r:id="rId5" xr:uid="{00000000-0004-0000-0100-000004000000}"/>
    <hyperlink ref="V16" r:id="rId6" xr:uid="{00000000-0004-0000-0100-000005000000}"/>
    <hyperlink ref="V17" r:id="rId7" xr:uid="{00000000-0004-0000-0100-000006000000}"/>
    <hyperlink ref="V18" r:id="rId8" xr:uid="{00000000-0004-0000-0100-000007000000}"/>
    <hyperlink ref="V19" r:id="rId9" xr:uid="{00000000-0004-0000-0100-000008000000}"/>
    <hyperlink ref="V20" r:id="rId10" xr:uid="{00000000-0004-0000-0100-000009000000}"/>
    <hyperlink ref="V24" r:id="rId11" xr:uid="{00000000-0004-0000-0100-00000A000000}"/>
    <hyperlink ref="V27" r:id="rId12" xr:uid="{00000000-0004-0000-0100-00000B000000}"/>
    <hyperlink ref="V31" r:id="rId13" xr:uid="{00000000-0004-0000-0100-00000C000000}"/>
    <hyperlink ref="V8" r:id="rId14" xr:uid="{64033293-DFF3-410B-AEC1-59AF87D8E145}"/>
    <hyperlink ref="V22" r:id="rId15" display="_x000a_Seguimiento a los planes y políticas MIPG: https://drive.google.com/drive/folders/1FB9dVoT1kIV4oXmbzEjsG1YrrwilzAmf _x000a_Seguimiento al plan de acción: https://infotepsai.edu.co/infotep/gestion/planeacion/plan-de-accion" xr:uid="{8E4EDDEC-5945-41F6-B095-00818F35E4DB}"/>
  </hyperlinks>
  <pageMargins left="0.7" right="0.7" top="0.75" bottom="0.75" header="0" footer="0"/>
  <pageSetup fitToHeight="0" orientation="landscape" r:id="rId16"/>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Hoja1!$B$4:$B$6</xm:f>
          </x14:formula1>
          <xm:sqref>Q4:Q30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1000"/>
  <sheetViews>
    <sheetView workbookViewId="0"/>
  </sheetViews>
  <sheetFormatPr baseColWidth="10" defaultColWidth="12.625" defaultRowHeight="15" customHeight="1"/>
  <cols>
    <col min="1" max="1" width="10.625" customWidth="1"/>
    <col min="2" max="2" width="17.75" customWidth="1"/>
    <col min="3" max="26" width="10.625" customWidth="1"/>
  </cols>
  <sheetData>
    <row r="1" spans="2:2" ht="14.25" customHeight="1"/>
    <row r="2" spans="2:2" ht="14.25" customHeight="1"/>
    <row r="3" spans="2:2" ht="14.25" customHeight="1"/>
    <row r="4" spans="2:2" ht="14.25" customHeight="1">
      <c r="B4" s="29" t="s">
        <v>31</v>
      </c>
    </row>
    <row r="5" spans="2:2" ht="14.25" customHeight="1">
      <c r="B5" s="29" t="s">
        <v>59</v>
      </c>
    </row>
    <row r="6" spans="2:2" ht="14.25" customHeight="1">
      <c r="B6" s="29" t="s">
        <v>44</v>
      </c>
    </row>
    <row r="7" spans="2:2" ht="14.25" customHeight="1"/>
    <row r="8" spans="2:2" ht="14.25" customHeight="1"/>
    <row r="9" spans="2:2" ht="14.25" customHeight="1"/>
    <row r="10" spans="2:2" ht="14.25" customHeight="1"/>
    <row r="11" spans="2:2" ht="14.25" customHeight="1"/>
    <row r="12" spans="2:2" ht="14.25" customHeight="1"/>
    <row r="13" spans="2:2" ht="14.25" customHeight="1"/>
    <row r="14" spans="2:2" ht="14.25" customHeight="1"/>
    <row r="15" spans="2:2" ht="14.25" customHeight="1"/>
    <row r="16" spans="2: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MISIONAL</vt:lpstr>
      <vt:lpstr>GESTION INSTITUCIONAL</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2021-10-25T17:55:21Z</dcterms:modified>
</cp:coreProperties>
</file>