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1\2021\PLAN DE ACCION 2021\4T0 SEGUIMIENTO\"/>
    </mc:Choice>
  </mc:AlternateContent>
  <xr:revisionPtr revIDLastSave="0" documentId="13_ncr:1_{FA2C02CC-F883-487A-9B4E-E70E05B99980}" xr6:coauthVersionLast="36" xr6:coauthVersionMax="36" xr10:uidLastSave="{00000000-0000-0000-0000-000000000000}"/>
  <bookViews>
    <workbookView xWindow="0" yWindow="0" windowWidth="28800" windowHeight="11925" activeTab="1" xr2:uid="{00000000-000D-0000-FFFF-FFFF00000000}"/>
  </bookViews>
  <sheets>
    <sheet name="GESTION MISIONAL" sheetId="1" r:id="rId1"/>
    <sheet name="GESTION INSTITUCIONAL" sheetId="2" r:id="rId2"/>
    <sheet name="Hoja1" sheetId="3" state="hidden" r:id="rId3"/>
  </sheets>
  <calcPr calcId="191029"/>
</workbook>
</file>

<file path=xl/calcChain.xml><?xml version="1.0" encoding="utf-8"?>
<calcChain xmlns="http://schemas.openxmlformats.org/spreadsheetml/2006/main">
  <c r="R50" i="1" l="1"/>
  <c r="R49" i="1"/>
  <c r="R48" i="1"/>
  <c r="R47" i="1"/>
  <c r="R46" i="1"/>
  <c r="R45" i="1"/>
  <c r="R44" i="1"/>
  <c r="T36" i="2"/>
  <c r="S10" i="2" l="1"/>
  <c r="S33" i="2" l="1"/>
  <c r="S5" i="2"/>
  <c r="S6" i="2"/>
  <c r="S7" i="2"/>
  <c r="S8" i="2"/>
  <c r="S9" i="2"/>
  <c r="S11" i="2"/>
  <c r="S13" i="2"/>
  <c r="S14" i="2"/>
  <c r="S15" i="2"/>
  <c r="S16" i="2"/>
  <c r="S17" i="2"/>
  <c r="S18" i="2"/>
  <c r="S19" i="2"/>
  <c r="S20" i="2"/>
  <c r="S21" i="2"/>
  <c r="S22" i="2"/>
  <c r="S23" i="2"/>
  <c r="S36" i="2" s="1"/>
  <c r="R41" i="1" s="1"/>
  <c r="S24" i="2"/>
  <c r="S25" i="2"/>
  <c r="S26" i="2"/>
  <c r="S27" i="2"/>
  <c r="S28" i="2"/>
  <c r="S29" i="2"/>
  <c r="S30" i="2"/>
  <c r="S31" i="2"/>
  <c r="S32" i="2"/>
  <c r="S4" i="2"/>
  <c r="R43" i="1"/>
  <c r="R40" i="1"/>
  <c r="S32" i="1"/>
  <c r="R32" i="1"/>
  <c r="R5" i="1"/>
  <c r="R6" i="1"/>
  <c r="R7" i="1"/>
  <c r="R8" i="1"/>
  <c r="R9" i="1"/>
  <c r="R10" i="1"/>
  <c r="R11" i="1"/>
  <c r="R12" i="1"/>
  <c r="R13" i="1"/>
  <c r="R14" i="1"/>
  <c r="R15" i="1"/>
  <c r="R16" i="1"/>
  <c r="R17" i="1"/>
  <c r="R18" i="1"/>
  <c r="R19" i="1"/>
  <c r="R20" i="1"/>
  <c r="R21" i="1"/>
  <c r="R22" i="1"/>
  <c r="R23" i="1"/>
  <c r="R24" i="1"/>
  <c r="R25" i="1"/>
  <c r="R26" i="1"/>
  <c r="R27" i="1"/>
  <c r="R28" i="1"/>
  <c r="R29" i="1"/>
  <c r="R30" i="1"/>
  <c r="R4" i="1"/>
  <c r="R39" i="1" l="1"/>
  <c r="Q22" i="1"/>
  <c r="O36" i="2" l="1"/>
  <c r="R42" i="1" s="1"/>
  <c r="T31" i="2"/>
  <c r="O31" i="2"/>
  <c r="I30" i="2"/>
  <c r="R24" i="2"/>
  <c r="M22" i="2"/>
  <c r="I22" i="2"/>
  <c r="M21" i="2"/>
  <c r="J20" i="2"/>
  <c r="K20" i="2" s="1"/>
  <c r="L20" i="2" s="1"/>
  <c r="T19" i="2"/>
  <c r="K19" i="2"/>
  <c r="L19" i="2" s="1"/>
  <c r="J19" i="2"/>
  <c r="R7" i="2"/>
  <c r="I6" i="2"/>
  <c r="K6" i="2" s="1"/>
  <c r="L6" i="2" s="1"/>
  <c r="I5" i="2"/>
  <c r="N32" i="1"/>
  <c r="L28" i="1"/>
  <c r="N19" i="1"/>
  <c r="J5" i="2" l="1"/>
  <c r="K5" i="2" s="1"/>
  <c r="L5" i="2" l="1"/>
  <c r="M5" i="2" s="1"/>
</calcChain>
</file>

<file path=xl/sharedStrings.xml><?xml version="1.0" encoding="utf-8"?>
<sst xmlns="http://schemas.openxmlformats.org/spreadsheetml/2006/main" count="529" uniqueCount="392">
  <si>
    <t xml:space="preserve">PLAN DE ACCIÓN 2021: COMPONENTE GESTIÓN MISIONAL
INSTITUTO NACIONAL DE FORMACIÓN TÉCNICA PROFESIONAL DE SAN ANDRÉS Y PROVIDENCIA - INFOTEP SAI
</t>
  </si>
  <si>
    <t>SEGUIMIENTO 4TO TRIMESTRE DE 2021- MESES: OCTUBRE, NOVIEMBRE, DICIEMBRE</t>
  </si>
  <si>
    <t>LÍNEAS TEMÁTICAS PDI</t>
  </si>
  <si>
    <t>OBJETIVOS</t>
  </si>
  <si>
    <t>ACCIONES DEL PLAN</t>
  </si>
  <si>
    <t>INDICADORES</t>
  </si>
  <si>
    <t>FÓRMULA DEL INDICADOR</t>
  </si>
  <si>
    <t>LÍNEA BASE</t>
  </si>
  <si>
    <t>META 2021</t>
  </si>
  <si>
    <t>PROYECCIÓN DE LA EJECUCIÓN DE LA META TRIMESTRALMENTE</t>
  </si>
  <si>
    <t>TOTAL</t>
  </si>
  <si>
    <t xml:space="preserve">RESPONSABLES DE LA EJECUCION </t>
  </si>
  <si>
    <t>RECURSOS 2021</t>
  </si>
  <si>
    <t>TIPO Y FUENTE DE RECURSOS</t>
  </si>
  <si>
    <t>ESTADO DE CUMPLIMIENTO</t>
  </si>
  <si>
    <t>REPORTE NÚMERICO O PORCENTUAL DEL AVANCE EN EL CUMPLIMIENTO DE LA META</t>
  </si>
  <si>
    <t>% DE AVANCE DEL PERIODO</t>
  </si>
  <si>
    <t>REPORTE DE RECURSOS FINANCIEROS EJECUTADOS CON CORTE CORTE 30 DE SEPTIEMBRE</t>
  </si>
  <si>
    <t>REPORTE CUALITATIVO DEL AVANCE EN EL CUMPLIMIENTO DE LA META</t>
  </si>
  <si>
    <t>MEDIO DE VERIFICACIÓN DE EVIDENCIAS</t>
  </si>
  <si>
    <t>OBSERVACIONES</t>
  </si>
  <si>
    <t>TRIM I</t>
  </si>
  <si>
    <t>TRIM II</t>
  </si>
  <si>
    <t>TRIM III</t>
  </si>
  <si>
    <t>TRIM IV</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</si>
  <si>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</si>
  <si>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</si>
  <si>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</si>
  <si>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</si>
  <si>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</si>
  <si>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</si>
  <si>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Ejecutado en el semestre anterior</t>
  </si>
  <si>
    <t>Para el segundo semestre del año el numero de estudiantes asciende a 586</t>
  </si>
  <si>
    <t>SNIES</t>
  </si>
  <si>
    <t>Validado contra evidencia</t>
  </si>
  <si>
    <t>Diseñar una (1)  estrategia pertinente de articulación de la educación superior con la media</t>
  </si>
  <si>
    <t>Documento de planeación de estrategia de articulación de la educación superior con media</t>
  </si>
  <si>
    <t># de documentos de estrategia de articulación de la educación superior con la media formulado y aprobado</t>
  </si>
  <si>
    <t>Se elabora documento en el que se presenta la estrategia planeada, para ello se tuvo en cuenta la reunión celebrada con la secretaría de educación y los profesionales a cargo del tema de articulación</t>
  </si>
  <si>
    <t>Acta de reunión con la secretaría de educación y DOCUMENTO DE PLANEACIÓN DE ESTRATEGIA DE ARTICULACIÓN DE LA EDUCACIÓN SUPERIOR CON MEDIA: https://drive.google.com/file/d/1RRlIGdz22nGy4SVbDsmxI2yHlnnmWK_0/view?usp=sharing</t>
  </si>
  <si>
    <t>Incrementar la apropiación de uso de recursos biliográficos a nivel institucional</t>
  </si>
  <si>
    <t>Implementar acciones para la mejora en la prestación del servicio de la bibilioteca</t>
  </si>
  <si>
    <t>Porcentaje de usuarios que califican satisfactoriamente los servicios de la biblioteca</t>
  </si>
  <si>
    <t>(# de usuarios que califican satisfactoriamente los servicios de la biblioteca/# de usuarios de la biblioteca)*100</t>
  </si>
  <si>
    <t>Vicerrectoría Académica: Biblioteca - Zoraida Vanegas</t>
  </si>
  <si>
    <t>Funcionamiento</t>
  </si>
  <si>
    <t>Por ejecutar</t>
  </si>
  <si>
    <t>Se aplica encuesta a comunidad academica donde el 30 y el 40% dice que los servicios de satisfaccion de Biblioteca son excelentes, entre el 50 y el 60% dice que es bueno, entre el 12% y el 20% dice que es regular y un 10% dice que es malo. Se adjunta enlace de encuestas diseñada en google forms.</t>
  </si>
  <si>
    <t>Alianzas estratégicas</t>
  </si>
  <si>
    <t xml:space="preserve"> Consolidar alianzas estratégicas para la articulación interinstitucional, ampliación de oferta y la inclusión de mejores prácticas.</t>
  </si>
  <si>
    <t xml:space="preserve"> Consolidar alianzas estratégicas pertinentes  para el desarrollo de las acciones misionales y/o de apoyo de la institución la articulación </t>
  </si>
  <si>
    <t>Alianzas estratégicas consolidadas</t>
  </si>
  <si>
    <t>Número de alianzas estratégicas consolidadas</t>
  </si>
  <si>
    <t>Vicerrectoría Académica: Coordinación de Extensión - Julliet Orozco</t>
  </si>
  <si>
    <t>-</t>
  </si>
  <si>
    <t>Redifinición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</si>
  <si>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</si>
  <si>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</si>
  <si>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</si>
  <si>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de acciones implementadas / # de acciones planeadas) * 100</t>
  </si>
  <si>
    <t>Nación - inversión</t>
  </si>
  <si>
    <t>En ejecución</t>
  </si>
  <si>
    <t>Idiomas</t>
  </si>
  <si>
    <t>Implementar estrategias para el mejoramiento del nivel de la segunda lengua en la comunidad educativa</t>
  </si>
  <si>
    <t xml:space="preserve">Promover el aprendizaje de idiomas </t>
  </si>
  <si>
    <t>Número  de personas formadas en Inglés o Kriol</t>
  </si>
  <si>
    <t xml:space="preserve"># de personas formados </t>
  </si>
  <si>
    <t>$ 107.722.859</t>
  </si>
  <si>
    <t>Se contrató a un docente en el área de inglés para dictar las clases de creole e inglés y cargar los contenidos digitales de inglés a la plataforma Q10,Los estudiantes de creole están culminando el primer curso de creole básico que tiene una duración de 3 meses y el segundo módulo inicia el 2 de agosto, el docente del área sigue en el proceso de formación y estar vinculado con la institución hasta noviembre .Se inició el curso de creole intermedio virtual con 27 estudiantes el 2 de agosto y este curso culmina el 2 de noviembre con una duración de 60 horas. se hizo la adquisición de 437 licencias de cambridge para poder evaluar los conocimientos en segunda lengua de los estudiantes y funcionarios de nuestra institución y 75 licencias de examenes de suficiencia para los estudiantes o funcionarios de la institución. se abrio un curso de ingles presencial con 6 estudiantes  con una intensidad horaria de 5 horas semanales y se celebró el día de la emancipación en la institución, con un programa cultural que ofreció, historia, danza, cultura y gastronomía raizal</t>
  </si>
  <si>
    <t>Porcentaje de estudiantes, docentes y funcionarios formados en ingles</t>
  </si>
  <si>
    <t>% de estudiantes, docentes y funcionarios con nivel de Inglés alto</t>
  </si>
  <si>
    <t>https://drive.google.com/drive/folders/1PDzcCJo-hDSCbbbAwG5bVdhZzxJNrpXD</t>
  </si>
  <si>
    <t>Movilidad académica</t>
  </si>
  <si>
    <t>Implementar la política de Internacionalización</t>
  </si>
  <si>
    <t>Implementar las acciones contempladas en el documento técnico que traza la ruta de la internacionalización en el Infotep</t>
  </si>
  <si>
    <t>% porcentaje de implementación de las acciones</t>
  </si>
  <si>
    <t xml:space="preserve">Participación en semana Internacional RCI Nodo Caribe Octubre 2021-Realización de la primera semana Internacional de IINFOTEP San Andrés 2021- Participción en Jornada de Etnias,Lenguas y Cultura de la Region Caribe </t>
  </si>
  <si>
    <t>Ejecutar acciones para el desarrollo de actividades la movilidad nacional e internacional (en modalidad presencial o en casa)</t>
  </si>
  <si>
    <t xml:space="preserve">Movilidad entrantes de docentes en actividades curriculares de programa de Contabilidad, Primera Infancia y Un Diplomático de la Embajada de Panamá. Desarrollo de clases espejo de Programa de Contabilidad de Costos y Realización de jornada conjunta de juegos y lúdicas del Programa de Primera Infancia con INFOTEP HVG. </t>
  </si>
  <si>
    <t>% de cumplimiento en la Movilidad nacional e internacional  </t>
  </si>
  <si>
    <t>(# de acciones desarrolladas / # de acciones planeadas) * 100</t>
  </si>
  <si>
    <t>Extensión y proyección social</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</si>
  <si>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</si>
  <si>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</si>
  <si>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definidas</t>
  </si>
  <si>
    <t>(# estrategias ejecutadas/ # de estrategias identificadas) * 100</t>
  </si>
  <si>
    <t>Vicerrectoría Académica: Coordinación de Extensión</t>
  </si>
  <si>
    <t>Participación en cuarto encuentro de extensión Nodo Caribe ASCUN-muestr cultural virtual en el encuentro de extesnsión- Resalización de seis Diplomados y un curso corta de educación complementario, capacitación en RST a los estudiantes del programa de contabilidad en alianza con la DIAN. Adquisición de elementos para laboratorio de sistemas para estudiantes de procesos informáticos</t>
  </si>
  <si>
    <t>Informe de gestion área de extensión</t>
  </si>
  <si>
    <t xml:space="preserve">queda pendiente por pagar en reserva presupuestal $10.000.000 porque no alcanzaron a llegar todos los insumos de la adquisición de elementos para laboratorio y no se logró certificar este contrato. Esto es en la actividad de extensión </t>
  </si>
  <si>
    <t>Diseñar e implementar actividades orientadas a la Proyección Social del INFOTEP con la comunidad</t>
  </si>
  <si>
    <t>Cantidad de actividades implementadas</t>
  </si>
  <si>
    <t>(# de actividades implementadas/ # de actividades programadas)*100</t>
  </si>
  <si>
    <t>Medir la satisfacción de los beneficiarios de actividades de proyección social</t>
  </si>
  <si>
    <t>Porcentaje de beneficiarios que califican las acciones de proyección social que califican con un 80% o más de satisfacción las actividades de proyección social</t>
  </si>
  <si>
    <t>% de actividades calificadas con 80% o más de favorabilidad</t>
  </si>
  <si>
    <t>Atender las necesidades de los egresados</t>
  </si>
  <si>
    <t>Diseñar e implementar con los egresados estrategias que permitan la participación de un mayor número de exalumnos en las actividades de la institución</t>
  </si>
  <si>
    <t>Porcentaje de estrategias diseñadas</t>
  </si>
  <si>
    <t>(# de egresados que participaron en el diseño estrategias/ # de estrategias planeadas)*100</t>
  </si>
  <si>
    <t>Porcentaje de egresados que participan de las estrategias</t>
  </si>
  <si>
    <t># de egresados que participaron en las estrategias/ # total de egresados caracterizados)*100</t>
  </si>
  <si>
    <t>Acceso, permanencia y graduación</t>
  </si>
  <si>
    <t>Incrementar la cantidad estudiantes que acceden, permanecen y se graduan del INFOTEP</t>
  </si>
  <si>
    <t>Desarrollar las actividades del Plan de acceso, permanencia y graduación institucional</t>
  </si>
  <si>
    <t>Porcentaje de actividades ejecudaras</t>
  </si>
  <si>
    <t>(# de acciones del plan de acceso, permanencia y graduación ejecutadas / # de acciones de plan de acceso, permanencia y graduación planeados)*100</t>
  </si>
  <si>
    <t>Vicerrectoría Académica: Coordinación de Bienestar - Surisadys Baena</t>
  </si>
  <si>
    <t>Actualizar el plan de acceso permanencia y graduación de la institución</t>
  </si>
  <si>
    <t>Documento de Acceso, Permanencia y Graduación Actualizado</t>
  </si>
  <si>
    <t># de documento actualizado</t>
  </si>
  <si>
    <t>Vicerrectoría Académica: Coordinación Académica y Bienestar - Surisadys Baena y Jamina Henry</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</si>
  <si>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</si>
  <si>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</si>
  <si>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tranversal</t>
  </si>
  <si>
    <t>Número de beneficiarios</t>
  </si>
  <si>
    <t>Disminuir la deserción estudiantil</t>
  </si>
  <si>
    <t xml:space="preserve">Desarrollar  acciones con miras a reducir el porcentaje de estudiantes que desiertan de los programas académicos </t>
  </si>
  <si>
    <t>Porcentaje de reducción de la deserción con respecto a la vigencia anterior</t>
  </si>
  <si>
    <t>(# de estudiantes que desieratan en la vigencia t/# de estudiantes desietan en la vigencia t-1)*100</t>
  </si>
  <si>
    <t>Formular e Implementar una estrategia institucional de inclusión</t>
  </si>
  <si>
    <t>Realizar acciones para el diseño y puesta en marcha de la  estrategia institucional de inclusión</t>
  </si>
  <si>
    <t>Porcentaje de acciones implementadas</t>
  </si>
  <si>
    <t>(# de acciones implementadas/ # de acciones programadas) * 100</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</si>
  <si>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</si>
  <si>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</si>
  <si>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</si>
  <si>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</si>
  <si>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</si>
  <si>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Vicerrectoría Académica: Coordinación de investigación - Ian David Criollo</t>
  </si>
  <si>
    <t>Un producto de Investigación (Artículo Científico) presentado a revista Indexada Generado por el Grupo de Investigación.</t>
  </si>
  <si>
    <t>Vincular estudiantes en los semilleros de investigación de la institución</t>
  </si>
  <si>
    <t xml:space="preserve">Participación de estudiantes en los semilleros de investigación </t>
  </si>
  <si>
    <t># de estudiantes que conforma los semilleros de investigacion institucional</t>
  </si>
  <si>
    <t>Listado de estudiantes que hacen parte del semillero de Investigación.</t>
  </si>
  <si>
    <t>Capacitar a los miembros del grupo y semillero de investigación con la formación pertinente y necesaria para el desarrollo de sus actividades</t>
  </si>
  <si>
    <t>porcentaje de personas capacitaciones entregadas a los miembros</t>
  </si>
  <si>
    <t># de capacitaciones entregadas a los miembros del grupo y semillero de investigación</t>
  </si>
  <si>
    <t>1. Capacitación Curso en Formulación de Proyectos para fomentar la cultura de la Investigación en la comunidad Educativa de Infotep, orientado al grupo de Investigación, Docentes y Semillerio de Investigación. (Culminado) 
2. Curso de Investigación, Innovación regional y desarrollo de competencias en los procesos de calidad institucional. (Culminado).</t>
  </si>
  <si>
    <t>Emprendimiento</t>
  </si>
  <si>
    <t>Diseñar y poner en marcha una estrategia institucional para el fortalecimiento e implementación de iniciativas de emprendimiento de los estudiantes y docentes de la institución</t>
  </si>
  <si>
    <t>Presentar ante la alta dirección los protocolos para los incentivos en la política de emprendimiento</t>
  </si>
  <si>
    <t>Documento de aprobación</t>
  </si>
  <si>
    <t># de documentos aprobados</t>
  </si>
  <si>
    <t>Se presenta Resolución 135 del 16 de septiembre de 2021 junto a los Términos de referencia del Concurso de Emprendimiento  la cual contempla a apoyo en la financiación de Iniciativas de Emprendimiento, orientado a Estudiantes y Egresados del INFOTEP.</t>
  </si>
  <si>
    <t>Implementar las acciones de la política de emprendimiento conducientes al apoyo institucional de una iniciativa de emprendimiento</t>
  </si>
  <si>
    <t>Emprendimientos de la de los estudiantes y docentes de la institución financiados</t>
  </si>
  <si>
    <t># de iniciativas financiadas</t>
  </si>
  <si>
    <t xml:space="preserve">Se desarrolla una estrategia institucional conjunta liderada por el area de Investigación que facilita la convocatoria de un Concurso Interno de Emprendimiento denominado INFOTEP BUSINESS STAR UP, el cual contempla la convocatoria, talleres de estructuración del modelo de negocios, presentación pitch video y evaluación externa de las propuestas. </t>
  </si>
  <si>
    <t>Porcentaje de acciones de la política de emprendimiento implementadas</t>
  </si>
  <si>
    <t>(# de acciones de la política de emprendimiento implementadas / # de acciones de la política de mprendimiento planeadad)*100</t>
  </si>
  <si>
    <t>Se realizan talleres personalizados de estructuración de modelos de negocios a emprendedores en la presentación de se Pitch. 
Coordinación con Cemprende en la estructuración de un plan de trabajo interinstitucional para 2022, que incluye sensibilizaciones en materia emprededora, apoyo en capacitación, apoyo interinstitucional para la realización deespacios que fomenten la cultura emprendedora.</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</si>
  <si>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</si>
  <si>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</si>
  <si>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</si>
  <si>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apropiación del modelo de autoevaluación</t>
  </si>
  <si>
    <t>(# de acciones implementadas/ # de acciones formuladas) * 100</t>
  </si>
  <si>
    <t>En esta momento estamos estructurando el informe de autoevaluación y los planes de mejoramiento.</t>
  </si>
  <si>
    <t>TOTAL PA INVERSIÓN 2021</t>
  </si>
  <si>
    <t>PLAN DE ACCIÓN 2021: COMPONENTE GESTIÓN INSTITUCIONAL
 INSTITUTO NACIONAL DE FORMACIÓN TÉCNICA PROFESIONAL DE SAN ANDRÉS Y PROVIDENCIA - INFOTEP SAI</t>
  </si>
  <si>
    <t>POLÍTICA MIPG O INSTITUCIONAL ASOCIADA</t>
  </si>
  <si>
    <t>RESPONSABLES DE LA EJECUCION</t>
  </si>
  <si>
    <t>RECURSOS FINANCIEROS 2021</t>
  </si>
  <si>
    <t>REPORTE DE RECURSOS FINANCIEROS EJECUTADOS CON CORTE CORTE 30 DE DICIEMBRE</t>
  </si>
  <si>
    <t xml:space="preserve">TRIM I </t>
  </si>
  <si>
    <t xml:space="preserve">TRIM III </t>
  </si>
  <si>
    <t xml:space="preserve">TRIM IV </t>
  </si>
  <si>
    <t>VALOR 2021</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</si>
  <si>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</si>
  <si>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</si>
  <si>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</si>
  <si>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</si>
  <si>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</si>
  <si>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</si>
  <si>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</si>
  <si>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</si>
  <si>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Plan institucional  de capacitaciones: con los recursos asignados al área se planearon las siguientes capacitaciones para el personal:
•	Manejo del tiempo
familia, trabajo, sanidad emocional
•	Manejo de estrés y carga laboral
•	Superando diferencias
evitando depresión en tiempos dificiles
•	Superando obstaculos para ser mejor versión de mi
•	Conflictos laborales y como solucionarlos
•	Auditoria interna de los sistemas de seguridad
tecnología de la cuarta revolución industrial
•	Enfermedades posturales
higiene postural
pausas activas
•	Enfermedades ocasionados por los malos hábitos alimenticios: enfermedades coronarias, hipertensión, diabetes tipo II
•	Fundamentos jurídicos de contratación estatal
normativa vigente
introducción básica de la modalidad de selección
planificación contractual
requisitos básicos de estudios previos 
análisis del sector
supervisión e interventoría
patologías de la contratación estatal
Plan de incentivos institucionales: entrega de bonos de mercado (Mr ahorro)
Convenio de libranza con CAJASAI 
Transporte a la institución en bicicleta.
Plan de previsión de recursos humanos: Evidencias de nómina
Plan anual de vacantes: Se hizo el acuerdo para cubrir los 15 cargos en provisionalidad</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</si>
  <si>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</si>
  <si>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</si>
  <si>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</si>
  <si>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</si>
  <si>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</si>
  <si>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 xml:space="preserve">
·        
Se llevó a cabo las
reuniones programadas del COPASST.
·        
Se llevó a cabo las
reuniones programadas trimestralmente del CCL.                              
·        
Registro certificado
microbiológico de agua potable apto para consumo humano.
·        
Realización de
exámenes médicos ocupacionales.
·        
Adquisición e
instalación de elementos de bioseguridad.
·        
Adquisición de
elementos de botiquín de primeros auxilios.
·        
Realización de
entrenamiento y capacitación a las Brigadas de Emergencias.
·        
Realizar inspecciones
de seguridad de EPP en archivo.
·        
Se realizó seguimiento
a las actividades planificadas en el programa de estilo de vida saludable.
·        
Se realizó inspección
de extintores, botiquín y señalización. 
·        
Se realizó fumigación
de áreas.
·        
Realización
seguimiento a las actividades planificadas en el programa de capacitaciones.
·        
Realización de
registro de los exámenes periódicos en el formato de seguimiento, exámenes de
ingreso, periódico o retiro.
·        
Realización de
registros de ausentismo por razones de salud.
Realización del reporte de indicadores de
(estructura, proceso y resultado) para verificar el cumplimiento del SG-SST.</t>
  </si>
  <si>
    <t>Apostar por la integridad integridad en el actuar de los servidores y contratistas de la entidad, mediante la puesta en marcha del plan de trabajo de la política de Integridad</t>
  </si>
  <si>
    <t>Política de Integridad</t>
  </si>
  <si>
    <t>Porcentaje de funcionarios y contratistas que realicen la declaración conflictos de interés</t>
  </si>
  <si>
    <t>Jefe de Talento Humano - Geraldine Gordon</t>
  </si>
  <si>
    <t>https://drive.google.com/drive/u/0/folders/1IVz_cVxdYdbwG06_w5Znc4Byww1l9_yi _listado de personas que han diligenciado _correo en el que se le solicita a los funcionarios que deben hacerlo</t>
  </si>
  <si>
    <t xml:space="preserve">Porcentaje de funcionarios y contratistas que realizan el curso de transparencia </t>
  </si>
  <si>
    <t>(# de funcionarios y contratistas que se certifican/ # total de funcionarios y contratistas de la entidad)*100</t>
  </si>
  <si>
    <t>4'0%</t>
  </si>
  <si>
    <t>Diseñar e implementar el canal de denuncia</t>
  </si>
  <si>
    <t>Porcentaje de implementación del canal de denuncias</t>
  </si>
  <si>
    <t>(# de acciones implementadas/# de acciones planeadas)*100</t>
  </si>
  <si>
    <t>Aumentar la planta de personal de docentes</t>
  </si>
  <si>
    <t>Planta de personal de docentes aumentada</t>
  </si>
  <si>
    <t># de docentes nuevos vinculados a la institución</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</si>
  <si>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</si>
  <si>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https://drive.google.com/drive/folders/12YY4TbV_MdKtXX1-DsJJNloeuJNmBPab</t>
  </si>
  <si>
    <t>Capacitar a los docentes en saberes transversales</t>
  </si>
  <si>
    <t>Cantidad de docentes capacitados</t>
  </si>
  <si>
    <t># de docentes capacitados</t>
  </si>
  <si>
    <t>Bajo el liderazgo del proceso de investigación, se llevó a cabo un taller dirigido a los docentes y miembros del semillero de investigación. Contó con la asistencia de los siete (7) docentes de planta, cuatro (4) y seis (6) docentes ocasionales.</t>
  </si>
  <si>
    <t>Direccionamiento estratégico, planeación y MIPG</t>
  </si>
  <si>
    <t>Fortalecer la gobernabilidad de la institución por medio de la puesta en marcha de todas las políticas y planes institucionales (Misionales y MIPG)</t>
  </si>
  <si>
    <t>Definir documento estrategico para un horizonte de diez (10) años</t>
  </si>
  <si>
    <t>Planeación Institucional</t>
  </si>
  <si>
    <t>Documento Plan Estratégico 2021-2031 Aprobado por el Consejo Directivo</t>
  </si>
  <si>
    <t># de Informes de seguimientos</t>
  </si>
  <si>
    <t>Lideran: Rectoría y Planeación con apoyo de todos los procesos - Nerieth May</t>
  </si>
  <si>
    <t>Se diseñó la metodología para la formulación del Plan Estratégico 2021 - 2031. En este documento se contemplan 5 etapas para la formulación del Plan, el cual iniciaría desde febrero de 2022, estas son: i.	Etapa de preparación: en la cual se van a hacer talleres de sensibilización con los grupos de valor de la institución y se debe hacer la preparación previa de actualizar todos los documentos e información pertinente a la formulación del plan estratégico
ii.	Etapa de Divergencia: en este segundo momento, se buscará promover el dialogo, la reflexión y la discusión de los diferentes grupos de valor acerca del futuro del INFOTEP. Todo esto, a través de mecanismos apropiados, que permitan establecer la visión colectiva acerca de la institución y definir “¿Qué se quiere llegar a ser?”.
iii.	Etapa de Emergencia: en la tercera etapa, el propósito se centra en la reflexión de las ideas y la emergencia de una idea compartida del futuro institucional. En esta etapa se desarrollarán dos etapas: 
a)	Primera Fase: Propuestas de ajustes al PEI
b)	Segunda Fase: Construcción del nuevo PEI
iv.	Etapa De Convergencia: Construcción Colectiva Del Plan Estratégico Institucional 2021-2031: La última etapa, se ejecutará en cuatro (4) fases:
a)	Primera Fase: Mesas de trabajo por lineamiento estratégico
b)	Segunda Fase: Construcción de las políticas, estrategias, programas y metas. 
c)	Tercera Fase: Consolidación del plan estratégico. 
d)	Cuarta Fase: Socialización y retroalimentación. 
v.	Etapa de aprobación y socialización: cuando el Plan Estratégico Institucional 2021-2031 del INFOTEP sea aprobado por el consejo directivo, se realizará un evento único de presentación y socialización del mismo, e cual fue construido y logrado de manera colectiva. La rectoría junto a la Oficina de Planeación, serán los encargados de liderar esta etapa final.</t>
  </si>
  <si>
    <t>Ejecución del Plan Estratégico 2021-2031</t>
  </si>
  <si>
    <t>(% de actividades ejecutadas / % de actividades planeadas)*100</t>
  </si>
  <si>
    <t>Todos los procesos - Nerieth May</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</si>
  <si>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</si>
  <si>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</si>
  <si>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implementada</t>
  </si>
  <si>
    <t># de buenas practicas implementadas</t>
  </si>
  <si>
    <t>Vicerrectoría Administrativa y Financiera - Marlon Mitchell Humphries</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</si>
  <si>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</si>
  <si>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</si>
  <si>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</si>
  <si>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</si>
  <si>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Coordinación de Calidad - Lady Malagon</t>
  </si>
  <si>
    <t>INVERSIÓN</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</si>
  <si>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</si>
  <si>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</si>
  <si>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</si>
  <si>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</si>
  <si>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</si>
  <si>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https://drive.google.com/file/d/1vwS8SDOG-vLKh-s8jjU9ZWt_QVELK-6t/view?usp=sharing</t>
  </si>
  <si>
    <t>Diseñar con la participación de los egresados una estrategia de vinculación de los mismos con el INFOTEP</t>
  </si>
  <si>
    <t>Participación Ciudadana</t>
  </si>
  <si>
    <t>Espacios de participación ciudadana institucional</t>
  </si>
  <si>
    <t># número de espacios de participación generados</t>
  </si>
  <si>
    <t>Coordinación de Extensión - Julliet Orozco</t>
  </si>
  <si>
    <t>Diseñar con la participación de los estudiantes el plan de acceso, permanencia y graduación</t>
  </si>
  <si>
    <t>Coordinación de Bienestar - Surisadays Baena</t>
  </si>
  <si>
    <t>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 por medio de un mural, de forma que los estudiantes expresaran sus ideas y opiniones al respecto y usar este insumo tanto para la construcción del nuevo plan de acceso permanencia y graduación, como para los documentos de política y reglamento.</t>
  </si>
  <si>
    <t>Evidencia fotográfica: 
  https://drive.google.com/drive/folders/1kJeDCysYamG3dpmMvyX_lJoHK6LUfFrL</t>
  </si>
  <si>
    <t>Favorecer espacios de participación ciudadana en las acciones de rendición de cuentas del INFOTEP</t>
  </si>
  <si>
    <t>Planeacion- Nerieth May</t>
  </si>
  <si>
    <t>Fortalecer la relacion del INFOTEP con sus grupos de valor mediante el uso de las tecnologias de Informacion y la adopcion e implementacion de los lineamientos establecidos en la Politica de Gobierno Digital.</t>
  </si>
  <si>
    <t>Gobierno Digital</t>
  </si>
  <si>
    <t>(%) Porcentaje de avances en la implementacion de la Politica de Gobierno Digital.</t>
  </si>
  <si>
    <t xml:space="preserve"> Actividades Planeadas (AP) / Actividades Ejecutadas (AE)*100</t>
  </si>
  <si>
    <t>Gestion Tecnologica de la Informacion y de las Comunicaciones -  G-TICs - Jordy Escalona</t>
  </si>
  <si>
    <r>
      <rPr>
        <b/>
        <sz val="11"/>
        <color rgb="FF000000"/>
        <rFont val="Arial"/>
        <family val="2"/>
      </rPr>
      <t>Plan estratégico de tecnologías de la información -PETI</t>
    </r>
    <r>
      <rPr>
        <sz val="11"/>
        <color rgb="FF000000"/>
        <rFont val="Arial"/>
        <family val="2"/>
      </rPr>
      <t>: Se ha realizado las siguientes actividades con base a la ruta tecnológica del
INFOTEP y mejoramiento de las rupturas tecnológicas: 
1. Fortalecimiento Tecnológico, articulación de TI con los demás procesos misionales y de apoyo de INFOTEP.
2. Rediseño de la Infraestructura Tecnológica.
3. Creación del Modelo de Arquitectura Empresarial.
4. Levantamiento de evidencias para el cumplimiento de la  Condicion 6 - Condiciones Insitucionales / Infraestructura Fisica y Tecnologica.
5.  Reformulacion del Plan Estrategico de Tecnologias de la Informacion.
6. Mejoras en el FURAG.</t>
    </r>
  </si>
  <si>
    <t>https://drive.google.com/drive/folders/1sU1cDsEIig6lRVXt29NtTeQ2BdiW9iIv?usp=sharing / https://drive.google.com/drive/folders/1sU1cDsEIig6lRVXt29NtTeQ2BdiW9iIv</t>
  </si>
  <si>
    <t>Gestionar el nivel de riesgos asociados a los activos de informacion de la institución para incrementar la seguridad digital.</t>
  </si>
  <si>
    <t>Seguridad Digital</t>
  </si>
  <si>
    <t>(%)Porcentaje de avance en la Implementacion del Modelo de Seguridad y Privacidad de la Informacion.</t>
  </si>
  <si>
    <t>Actividades Planeadas (AP) / Actividades Ejecutadas (AE) * 100</t>
  </si>
  <si>
    <t>Lider de TI,  Chief Information Security Oficer (CISO) - Jhonathan Marin</t>
  </si>
  <si>
    <r>
      <t xml:space="preserve">
</t>
    </r>
    <r>
      <rPr>
        <b/>
        <sz val="11"/>
        <color theme="1"/>
        <rFont val="Arial"/>
        <family val="2"/>
      </rPr>
      <t xml:space="preserve">Plan de tratamiento de riesgos: </t>
    </r>
    <r>
      <rPr>
        <sz val="11"/>
        <color theme="1"/>
        <rFont val="Arial"/>
        <family val="2"/>
      </rPr>
      <t xml:space="preserve">Se logro cumplir con plan de tratamiento de los riesgos de seguridad digital donde se identificaron los activos de información y su criticidad para evaluar los riesgos a los cuales se encontraban expuestos y proceder a levantarle los controles respectivos que nos permitieran minimizar
el riesgo.
</t>
    </r>
    <r>
      <rPr>
        <b/>
        <sz val="11"/>
        <color theme="1"/>
        <rFont val="Arial"/>
        <family val="2"/>
      </rPr>
      <t>Plan de seguridad y privacidad de la información:</t>
    </r>
    <r>
      <rPr>
        <sz val="11"/>
        <color theme="1"/>
        <rFont val="Arial"/>
        <family val="2"/>
      </rPr>
      <t xml:space="preserve"> Se logro cumplir con el plan de seguridad de la información propuesto para este año realizando un
diagnóstico con la herramienta entregada por MinTIC para evaluar la seguridad,se actualizó la política de seguridad digital, se actualizaron los procedimientos de seguridad, se actualizó el inventario de activos de información, se identificaron los riesgos y se implementaron controles que nos permiten mitigarlos</t>
    </r>
  </si>
  <si>
    <t>https://drive.google.com/drive/folders/1L5zI1SYmo6aX495ES2YeWu_9eh7BvVNq?usp=sharing</t>
  </si>
  <si>
    <t>Diseñar e implementar un esquema de seguimiento de indicadores</t>
  </si>
  <si>
    <t>Seguimiento y evaluación al desempeño institucional</t>
  </si>
  <si>
    <t>Diseño de bateria de indicadores</t>
  </si>
  <si>
    <t># de bateria de indicadores diseñados</t>
  </si>
  <si>
    <t>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instrumento recopila los indicadores de un total de:
 31 políticas (8 misionales, 18 de MIPG, 5 institucionales)
 5 Planes (1 sectorial, 1 misionales, 3 institucionales)
 0 programas (a la fecha la institución no tiene consolidado programas)</t>
  </si>
  <si>
    <t>Porcentaje de avance de las metas institucionales</t>
  </si>
  <si>
    <t>(porcentaje de avance en los indicadores institucionales/ porcentaje de avance en los indicadores planeado)</t>
  </si>
  <si>
    <t>Todos los Líderes de Procesos - Nerieth May</t>
  </si>
  <si>
    <r>
      <rPr>
        <sz val="11"/>
        <color theme="1"/>
        <rFont val="Arial, sans-serif"/>
      </rPr>
      <t xml:space="preserve">Una vez cerrada la medición del avance en la implementación de los planes y políticas institucionales y sectoriales se concluye que: el INFOTEP San Andrés tiene un porcentaje de cumplimiento de metas del </t>
    </r>
    <r>
      <rPr>
        <sz val="11"/>
        <color rgb="FFFF0000"/>
        <rFont val="Arial, sans-serif"/>
      </rPr>
      <t>78%</t>
    </r>
    <r>
      <rPr>
        <sz val="11"/>
        <color theme="1"/>
        <rFont val="Arial, sans-serif"/>
      </rPr>
      <t xml:space="preserve"> de las acciones planteadas en los planes MIPG para el tercer trimestre. El plan de acción en el componente institucional tiene un avance de </t>
    </r>
    <r>
      <rPr>
        <sz val="11"/>
        <color rgb="FFFF0000"/>
        <rFont val="Arial, sans-serif"/>
      </rPr>
      <t>232%</t>
    </r>
    <r>
      <rPr>
        <sz val="11"/>
        <color theme="1"/>
        <rFont val="Arial, sans-serif"/>
      </rPr>
      <t xml:space="preserve"> y el misional avanzó en un </t>
    </r>
    <r>
      <rPr>
        <sz val="11"/>
        <color rgb="FFFF0000"/>
        <rFont val="Arial, sans-serif"/>
      </rPr>
      <t>101%</t>
    </r>
    <r>
      <rPr>
        <sz val="11"/>
        <color theme="1"/>
        <rFont val="Arial, sans-serif"/>
      </rPr>
      <t>, de acuerdo a lo planeado para la vigencia, lo anterior teniendo en cuenta que hay metas que superan lo programado, arrastrando el resultado general. Remitirse a las matrices de seguimiento, para ver los indicadores con rezago, los que están con el avance acorde a la planeación y los que sobrepasaron la meta planeada.</t>
    </r>
  </si>
  <si>
    <t>Garantizar el derecho fundamental del acceso a la información pública mediante el cumplimiento de los lineamientos de la ley 1712 de 2014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</si>
  <si>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</si>
  <si>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</si>
  <si>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</si>
  <si>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</si>
  <si>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</si>
  <si>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</si>
  <si>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</si>
  <si>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</si>
  <si>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</si>
  <si>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Implementar un procedimiento establecido en la política de gestión estadística</t>
  </si>
  <si>
    <t>Gestión Estadistica</t>
  </si>
  <si>
    <t>Procedimiento implementado</t>
  </si>
  <si>
    <t>Número de procedimientos implementadas</t>
  </si>
  <si>
    <t>Promover buenas prácticas para la gestión y divulgación del conocimiento generado propio de las labores de los funcionarios y contratistas de la entidad</t>
  </si>
  <si>
    <t>Gestión del Conocimiento y la Innovación</t>
  </si>
  <si>
    <t>Documentar una buena práctica de gestión del conocimiento</t>
  </si>
  <si>
    <t>Número de buenas prácticas documentadas</t>
  </si>
  <si>
    <t>Coordinación de Investigación con todos los líderes de procesos - Ian David Criollo</t>
  </si>
  <si>
    <t>Participación en el II Encuentro Transversal de Gestión del Conocimiento y la Innovación de como mitigar o evitar la fuga del conocimiento.
Aprobada y Firmada RESOLUCIÓN No. 151 de 2021 14 de octubre del 2021, el cual crea la conformación del grupo de gestión del conocimiento e innovación de INFOTEP.
Realización del Curso de Investigación, Innovación regional y desarrollo en competencias en los procesos de calidad.
Participación en la Conferencia de “¿Sabes cómo innovar desde el Desing Thinking?” dictada por Ministerio de educación el día 15/10/2021.
Participación en el  II Simposio internacional de innovación y emprendimiento de IES CINOC el 10/11/2021.
Participación en el III Encuentro de equipo transversal de gestión del conocimiento y la innovación tema que se trató “Marco Ético para la Inteligencia Artificial en Colombia”
Se participo como exponente en el cierre de semana de extensión e investigación, con actividades de co-creación.</t>
  </si>
  <si>
    <t>Mejorar el desempeño del INFOTEP en la medición del FURAG</t>
  </si>
  <si>
    <t>Fortalecimiento institucional y simplificación de procesos</t>
  </si>
  <si>
    <t>% de mejoramiento en los resultados del MIPG medidos a través del FURAG.</t>
  </si>
  <si>
    <t>% de mejoramiento en los resultados del FURAG</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</si>
  <si>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</si>
  <si>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</si>
  <si>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</si>
  <si>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</si>
  <si>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</si>
  <si>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Mejora Nomartiva</t>
  </si>
  <si>
    <t>Documento recopilatorio de la normatividad del Infotep publicado</t>
  </si>
  <si>
    <t># de documentos recopilatorios de la normatividad del Infotep</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</si>
  <si>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</si>
  <si>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</si>
  <si>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autoregulación en la institución</t>
  </si>
  <si>
    <t>Control Interno</t>
  </si>
  <si>
    <t>Acciones para fomentar la cultura de autocontrol y autoregulación</t>
  </si>
  <si>
    <t>Infraestructura</t>
  </si>
  <si>
    <t>Dotar y adecuar la institución con los recursos físicos y tecnológicos necesarios</t>
  </si>
  <si>
    <t>Dotar y adecuar lainfraestructura física del INFOTEP para una prestación segura y eficiente del servicio educativo</t>
  </si>
  <si>
    <t>Cantidad de mts² de la institución adecuados y dotados</t>
  </si>
  <si>
    <t># de mts² adecuados y dotados</t>
  </si>
  <si>
    <t>Se suscribieron contratos para el mantemiento y adecuación espacios para el mejoramiento de la infraestructura física de la entidad y para el mantenimiento, adecuación, mejoramiento del sistema eléctrico de mediana y baja tensión, tableros de circuitos en pisos, mediciones circuitos y ramales, planta eléctrica y subestación eléctrica (2.600 mts2 de pintura, 50 mts de resane, 17 ml de reconstrucción viga en concreto, 68.10 ml de baranda)</t>
  </si>
  <si>
    <t>Ejecutar las actividades contempladas en el plan de mantenimiento de la institución</t>
  </si>
  <si>
    <t>Porcentaje de cumplimiento del plan de mantenimiento</t>
  </si>
  <si>
    <t>Gestión financiera</t>
  </si>
  <si>
    <t>Fomentar acciones para el aumento de ingresos por recursos propios</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</si>
  <si>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</si>
  <si>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</si>
  <si>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</si>
  <si>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</si>
  <si>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 xml:space="preserve">Rectoría y Vicerrectoría Académica - Silvia Montoya </t>
  </si>
  <si>
    <t>En el último trimestre del año se suscribió un convenio entre  INFOTEP HVG de Ciénaga Magdalena e INFOTEP San Andrés.</t>
  </si>
  <si>
    <t>Revisado contra eviedncia</t>
  </si>
  <si>
    <t>Minuta de Convenio: https://drive.google.com/drive/folders/1HsZMvlV4URnM4OfQRbvudq-hS0r7PrGu</t>
  </si>
  <si>
    <t>https://drive.google.com/drive/folders/1mg8NKriTHdog2F4acZRM-fu40VrOk4Re</t>
  </si>
  <si>
    <t>Se contruyen los siguientes documentos para la redefinición de la institución por ciclos propedeúticos: Estatuto General, Reglamento estudiantil, PEI que ya estan aprobados por el organo de maximo gobierno de la institución.</t>
  </si>
  <si>
    <t>Estatuto General: https://infotepsai.edu.co/infotep/normatividad/acuerdos/acuerdos-2021/2079-acuerdo-034-de-2021-aprobacion-del-proyecto-de-modificacion-del-estatuto-general/file
Reglamento estudiantil: https://infotepsai.edu.co/infotep/normatividad/acuerdos/acuerdos-2021/2078-acuerdo-033-de-2021-aprobacion-del-proyecto-de-reglamento-estudiantil/file
PEI: https://infotepsai.edu.co/infotep/normatividad/acuerdos/acuerdos-2021/2076-acuerdo-030-de-2021-aprobacion-de-modificacion-del-proyecto-educativo-institucional/file
Aprobación solicitud de redefinición por ciclos propedéuticos: https://infotepsai.edu.co/infotep/normatividad/acuerdos/acuerdos-2021/2077-acuerdo-032-de-2021-aprobacion-de-solicitud-de-redefinicion-por-ciclos-propedeuticos/file</t>
  </si>
  <si>
    <t>Se contrató dos docentes para dictar inglés a todos los funcionarios de la institución desde el primer semestre para mejorar sus competencias comunicativas, el segundo semestre comenzó el día 2 de agosto. Se han aplicado pruebas diagnósticas de cambridge y el 2022, seguiran las pruebas para todos los estudiantes de la institución. En el 2022 siguen las capacitaciones de los docentes y directivos en competencias en segunda lengua</t>
  </si>
  <si>
    <t>Jornada de limpieza del Borde Costero
Desarrollo de 4 proyectos comunitarios de los programas de Primera infancia, servicios comunitarios, logística internacional de comercio y Dibujo Arquitectónico.
•	Población total beneficiada 80 personas.
•	Priorizando la Atención Integral a la Primera Infancia “Creciendo y aprendiendo con amor-”
•	Estrategias Para La Intervención En Pautas De Crianza A Familias Con Niños Y Niñas En Primera Infancia
•	“Construcción colectiva del proyecto comunitario Ruta de Observación e Intercambio Cultural.
•	Control De Inventarios En Las Microempresas Del Sector De Simpson Well
•	Jornada de Limpieza del borde costero en el sector de Spratt Bigth (Zona centro de la isla): 4 empresas del sector productivo vinculadas, 70 voluntarios vinculado
•	Desarrollo de 7 talleres de formación a la comunidad en distintos ejes temáticos.</t>
  </si>
  <si>
    <t>Informe de proyectos comunitarios: https://drive.google.com/drive/folders/1pmE3FbZ3qiaX0fry00E5J-JU00sKunm4</t>
  </si>
  <si>
    <t>Pendiente la entrega de la medición de satisfacción por parte de la coordinación de calidad.</t>
  </si>
  <si>
    <t>Durante el enuentro de Egresados 2021 se hizo un taller en el cual los egresados dieron sus puntos de vistas respecto a las formas en las que la institución debe vincularlos</t>
  </si>
  <si>
    <t>Estudio previo de encuentro de egresados: https://drive.google.com/drive/folders/1gjzTyhrv9R9NJ0uQZbT4GcUz43l30w-t</t>
  </si>
  <si>
    <t>Informe encuentro de Egresados: https://drive.google.com/drive/folders/1gjzTyhrv9R9NJ0uQZbT4GcUz43l30w-t</t>
  </si>
  <si>
    <t>Pendiente el cargue de las evidencias en el drive</t>
  </si>
  <si>
    <t>Permanencia estudiantil:  en este programa se
implementan todas las acciones necesarias para disminuir la deserción y
mantener la permanencia estudiantil en la institución. Está conformada por 5
líneas, de acuerdo a los lineamientos de la política de bienestar nacional e
institucional:
1. Promoción y prevención en salud
2. Desarrollo humano
3. Salud y deporte
4. Apoyo socio-económico
5. Actividades culturales
Para las vigencias 2020 y 2021 la institución se enfocó en las 4 primeras líneas.
Presentación de resultados del área:
•	Entrega de 3.155 incentivos para el beneficio de la población estudiantil
•	Línea Promoción y prevención en salud: se beneficiaron a 698 estudiantes con las campañas de sobre la importancia del cáncer de mama; sensibilización sobre el cuidado contra el COVID y aplicación de pruebas rápidas de diagnóstico a los estudiantes; alimentación sana y estilos de vida saludable; asesorías de salud individuales y grupales.
•	Línea Desarrollo Humano: en esta línea se beneficiaron a 731 estudiantes con el servicio de atención psicosocial por problemáticas individuales, talleres de desarrollo humano y orientación psicológica a estudiantes.
•	Línea Salud y Deporte: Se tiene un total de 88 estudiantes beneficiados con el uso del gimnasio presencialmente y la actividad virtual de INFOFIT en casa.
•	Línea de apoyo socio-económico: en esta estrategia se priorizaron las necesidades de los estudiantes, por lo cual se entregaron los siguientes incentivos:
-	Préstamo de computadores: 160 estudiantes beneficiados
-	Bonos de transporte: con corte 31 de agosto, se han entregado un total de 1022 bonos, beneficiando a un total de 56 estudiantes
-	Bonos de Conectividad: 75 estudiantes recibieron este benificio.                                                      
-	Entrega de camisetas: 178      
•	Línea de permanencia y graduación: en esta estrategia se beneficiaron un total de 889 estudiantes para el 2021, las actividades desarrolladas en este programa fueron:
•	Seguimiento para prevenir la deserción: 889 estudiantes
•	Talleres pertinentes a temas para prevenir la deserción: 220
•	Preparación y acompañamiento pruebas T&amp;T: 87                                                                                                                  
Toda la información reportada es con Corte 31-dic-2021</t>
  </si>
  <si>
    <t>Preparación y acompañamiento pruebas T&amp;T: 87</t>
  </si>
  <si>
    <t>No se logró esta meta, dadas las dificultades de formalizar el convenio mediante el cual se iba a llevar a cabo</t>
  </si>
  <si>
    <t>De un semestre a otro la población disminuyó en un 64%, gran parte debido a que 149 estudiantes se matricularon en el primer semestre, sin embargo, no culminaron el ciclo, es decir, solo surtieron el paso correspondiente a matrícula, nunca asistieron a clase, no cancelaron semestre, ni realizar acción alguna. Por otra parte, 17 cancelaron matrícula, 41 eran de cuarto semestre y no continuaban estudios en e2021-1, 60 continuaron sus estudios en otra ciudad, 2 no pudieron continuar porque fueron privados de la libertad, 19 manifestaron que con la apertura del comercio y el turismo, les era más rentable trabajar que estudiar, y 30 manifestaron tener dificultades con la plataforma.</t>
  </si>
  <si>
    <t>Informe de gestión bienestar: https://drive.google.com/drive/folders/1tjTtcroTuJDxHuiA5ZbmFGSZ_Bv-SoSe</t>
  </si>
  <si>
    <r>
      <rPr>
        <sz val="11"/>
        <color rgb="FF000000"/>
        <rFont val="Arial"/>
        <family val="2"/>
      </rPr>
      <t xml:space="preserve">INFORME DESERCION PARA EL CONSEJO DIRECTIVO: </t>
    </r>
    <r>
      <rPr>
        <u/>
        <sz val="11"/>
        <color rgb="FF000000"/>
        <rFont val="Arial"/>
        <family val="2"/>
      </rPr>
      <t>https://drive.google.com/drive/folders/1tjTtcroTuJDxHuiA5ZbmFGSZ_Bv-SoSe</t>
    </r>
  </si>
  <si>
    <t>Pantallazo y correo de la postulación del artículo.  Artículo y oficio de autorización de la postulación de los autores: https://drive.google.com/drive/folders/1snThRkGgSnwjg9LuxfJFNam2euWgV66e</t>
  </si>
  <si>
    <t>Soporte Base de Datos Semillero Investigación: https://drive.google.com/drive/folders/1snThRkGgSnwjg9LuxfJFNam2euWgV66e</t>
  </si>
  <si>
    <t>Contratos de Capacitadores, Soportes de registros fotográficos, informe de Capacitadores: https://drive.google.com/drive/folders/1snThRkGgSnwjg9LuxfJFNam2euWgV66e</t>
  </si>
  <si>
    <t>Resolución No. 135 de 2021 y Términos de referencia de la convocatoria: https://drive.google.com/drive/folders/16k9EMTjGd5m9C0UWYs1fhCU0ZXUNiouA</t>
  </si>
  <si>
    <t>Resolución No. 135 de 2021 y Términos de referencia de la convocatoria, registros fotográficos, listados de asistencia: https://drive.google.com/drive/folders/16k9EMTjGd5m9C0UWYs1fhCU0ZXUNiouA</t>
  </si>
  <si>
    <t>Registros fotograficos y soportes: https://drive.google.com/drive/folders/16k9EMTjGd5m9C0UWYs1fhCU0ZXUNiouA</t>
  </si>
  <si>
    <t>NO VALIDADO: Pendiente la entrega de la medición de satisfacción por parte de la coordinación de calidad.</t>
  </si>
  <si>
    <r>
      <rPr>
        <sz val="11"/>
        <color theme="1"/>
        <rFont val="Arial"/>
        <family val="2"/>
      </rPr>
      <t>Certificaciones e Informes de Semana Internacional INFOTEP:</t>
    </r>
    <r>
      <rPr>
        <u/>
        <sz val="11"/>
        <color theme="1"/>
        <rFont val="Arial"/>
        <family val="2"/>
      </rPr>
      <t xml:space="preserve"> https://drive.google.com/drive/folders/1pmE3FbZ3qiaX0fry00E5J-JU00sKunm4</t>
    </r>
  </si>
  <si>
    <r>
      <rPr>
        <sz val="11"/>
        <color theme="1"/>
        <rFont val="Arial"/>
        <family val="2"/>
      </rPr>
      <t>Informe de Gestión ärea de Extensión:</t>
    </r>
    <r>
      <rPr>
        <u/>
        <sz val="11"/>
        <color theme="1"/>
        <rFont val="Arial"/>
        <family val="2"/>
      </rPr>
      <t xml:space="preserve"> https://drive.google.com/drive/folders/1pmE3FbZ3qiaX0fry00E5J-JU00sKunm4</t>
    </r>
  </si>
  <si>
    <r>
      <rPr>
        <sz val="11"/>
        <color rgb="FFFF0000"/>
        <rFont val="Arial"/>
        <family val="2"/>
      </rPr>
      <t>NO VALIDADO:</t>
    </r>
    <r>
      <rPr>
        <sz val="11"/>
        <rFont val="Arial"/>
        <family val="2"/>
      </rPr>
      <t xml:space="preserve"> </t>
    </r>
    <r>
      <rPr>
        <sz val="11"/>
        <color theme="1"/>
        <rFont val="Arial"/>
        <family val="2"/>
      </rPr>
      <t>El líder debe mejorar el reporte cualitativo y cargar la evidencia en el drive.</t>
    </r>
  </si>
  <si>
    <t>CUADRO RESUMEN</t>
  </si>
  <si>
    <t>PORCENTAJE DE CUMPLIMIENTO DE LAS METAS DEL PLAN DE ACCIÓN</t>
  </si>
  <si>
    <t>PORCENTAJE DE CUMPLIMIENTO DE LAS METAS DEL COMPONENTE INSTITUCIONAL</t>
  </si>
  <si>
    <t>PORCENTAJE DE CUMPLIMIENTO DE LAS METAS DEL COMPONENTE MISIONAL</t>
  </si>
  <si>
    <t>TOTAL RECURSOS EJECUTADOS DEL PLAN DE ACCIÓN 2021</t>
  </si>
  <si>
    <t>TOTAL RECURSOS ASIGNADOS AL PLAN DE ACCIÓN 2021</t>
  </si>
  <si>
    <t>TOTAL RECURSOS ASIGNADOS AL COMPONENTE MISIONAL 2021</t>
  </si>
  <si>
    <t>TOTAL RECURSOS EJECUTADOS COMPONENTE MISIONAL 2021</t>
  </si>
  <si>
    <t>TOTAL RECURSOS ASIGNADOS AL COMPONENTE INSTITUCIONAL 2021</t>
  </si>
  <si>
    <t>TOTAL RECURSOS EJECUTADOS DEL COMPONENTE INSTITUCIONAL 2021</t>
  </si>
  <si>
    <t>PORCENTAJE DE EJECUCIÓN PRESUPUESTAL DEL PLAN DE ACCIÓN 2021</t>
  </si>
  <si>
    <t>PORCENTAJE DE EJECUCIÓN PRESUPUESTAL DELCOMPONENTE MISIONAL 2021</t>
  </si>
  <si>
    <t>_Registro microbiologico del agua. _Listas de asistencia de los examenes médicos ocupacionales- _Informe adquisición e instalación de elementos de bioseguridad. _Adquisición e instalación de elementos de botiquín. _ Cronograma programa estilo de vida saludable. _Formato inspección extintores, botiquín y señalización. _Certificado de fumigación. _ Formato registro de los examenes de periodico en el formato de seguimiento examenes de ingreso, periodico o retiro. _ Registros de ausentismo por razones de salud. _ Registro de reporte de indicadores para verificar el cumplimiento del SG-SST: https://drive.google.com/drive/folders/1fO7EwfBsFjg8zbG-sHQyZRz8Z6DKOwhC                                                                                          https://drive.google.com/drive/u/0/folders/1aUOf_NDjZMIsZJJZ9y9slFrVHjCXdjbX: _TALLER INVESTIGACIÓN _INCENTIVOS OTORGADOS _ANALISIS PUESTOS DE TRABAJO</t>
  </si>
  <si>
    <r>
      <rPr>
        <sz val="11"/>
        <color theme="1"/>
        <rFont val="Arial"/>
        <family val="2"/>
      </rPr>
      <t xml:space="preserve">Plan de Previsión: </t>
    </r>
    <r>
      <rPr>
        <u/>
        <sz val="11"/>
        <color theme="1"/>
        <rFont val="Arial"/>
        <family val="2"/>
      </rPr>
      <t xml:space="preserve">https://drive.google.com/drive/folders/1bruKThOcyxF-DJLXxUkYjtm14bM7jwdw
</t>
    </r>
    <r>
      <rPr>
        <sz val="11"/>
        <color theme="1"/>
        <rFont val="Arial"/>
        <family val="2"/>
      </rPr>
      <t>Plan de incentivos:</t>
    </r>
    <r>
      <rPr>
        <u/>
        <sz val="11"/>
        <color theme="1"/>
        <rFont val="Arial"/>
        <family val="2"/>
      </rPr>
      <t xml:space="preserve"> https://drive.google.com/drive/folders/1qHw3hwawpojmBIiOzI-reqCP5hEnpjv4
</t>
    </r>
    <r>
      <rPr>
        <sz val="11"/>
        <color theme="1"/>
        <rFont val="Arial"/>
        <family val="2"/>
      </rPr>
      <t xml:space="preserve">Plan de vacantes: </t>
    </r>
    <r>
      <rPr>
        <u/>
        <sz val="11"/>
        <color theme="1"/>
        <rFont val="Arial"/>
        <family val="2"/>
      </rPr>
      <t>https://drive.google.com/drive/folders/1NVOeu-Vgs_OzL096yo89x6jXqS4cjqcc</t>
    </r>
  </si>
  <si>
    <t>Se hizo la solicitud a los funcionarios de que diligenciaran la declaración de bienes y rentas y conflictos de interés, a la fecha se cuenta con 12 personas que lo realizaron, los 3 directivos que deben adelantarlo por ley para ser publicado en la página web, más 5 funcionarios de planta y 3 contratistas.</t>
  </si>
  <si>
    <t>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veinticuatro (24) funcionarios de planta, los cuales fueron certificados por el MEN + dos servidores que hicieron el la función pública para un total de veintiseis (26). Para el corte del tercer trimestre se cerró con 5 contratistas participantes. Por su parte, este grupo de valor lo realizó con la misma metodología en septiembre, logrando que participaran en las jornadas y se certificaran un total de diez (10) personas. Se adelantó de forma dirigida el curso de transparencia de la función pública y lo realizaron un total  (21) contratistas y para la participación de los funcionarios en los encuentros naranja y deportivo, se apoyaron a un total de 10 funcionarios para que lo culminaron, terminando el balance con catorce (14) funcionarios certificados con el curso de función pública.</t>
  </si>
  <si>
    <t>Certificaciones de funcionarios y contratistas https://drive.google.com/drive/folders/1b17zaFY2__uhmKla7Nt3Qd0_N9XMeVv_?usp=sharing
https://drive.google.com/drive/folders/1yphkkeiMLtRoQ1DbEq2GXQcSX9I4Gb0R?usp=sharing</t>
  </si>
  <si>
    <t xml:space="preserve">Se culmina la vigencia con la implementación exitosa del manual RITA:
1. Formulación y aprobación de la política antifraude y antipiratería (acuerdo 019 de 2021)
2. Formulación de la política antisoborno (acuerdo 018 de 2021)
3.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Integridad (se viene adelantando desde el mes de marzo actividades de apropiación del código de integridad y se hizo la solicitud a los funcionarios de que diligenciaran la declaración de bienes y rentas y conflictos de interés)
4. Realizar de forma dirigida el curso de integridad, transparencia y lucha contra la corrupción de la función pública, se contó con la participación y certificación de 21 contratistas y 14 funcionarios de planta
5. Implementación del canal de denuncia en la página web y nombramiento del oficial de transparencia.
6. Procedimiento para el manejo de las denuncias de corrupción
</t>
  </si>
  <si>
    <t>https://drive.google.com/drive/folders/1rwGc718IYbmGKeGpfy9Ocv4VhVr9IJ2L</t>
  </si>
  <si>
    <r>
      <rPr>
        <sz val="11"/>
        <rFont val="Arial"/>
        <family val="2"/>
      </rPr>
      <t xml:space="preserve">Evidencia de capacitación de investigación: </t>
    </r>
    <r>
      <rPr>
        <u/>
        <sz val="11"/>
        <color rgb="FF0000FF"/>
        <rFont val="Arial"/>
        <family val="2"/>
      </rPr>
      <t>https://drive.google.com/file/d/1Zn-3kuDLXx1jdPWb3wQ45XB-WTXWUtOK/view?usp=sharing</t>
    </r>
  </si>
  <si>
    <t>https://drive.google.com/drive/folders/14xZwWBEkfRXrfIyTuQz56N9GWfIf8MDS</t>
  </si>
  <si>
    <t>Pendiente el reporte e informe por parte de la líder de calidad</t>
  </si>
  <si>
    <t>Se aplicó la racionalización de trámite de acuerdo a lo comprometido en el plan anticorrupción y lo registrado en la plataforma SUIT: 
Trámite racionalizado: Inscripción aspirantes a programas de pregrados
Tipo de racionalización: administrativa, reducción de pasos
Mejora implementada: El ciudadano con esta mejora se evitará el tener que acercarse dos veces a la
entidad; (una vez para reclamar el formulario y otra para entregarlo junto con
los soportes) y lo hará una única vez, lo cual le disminuirá pasos y costos
para realizar el trámite.
Igualmente se reducen la cantidad de días para la ejecución del trámite, pasa de 15 a 10 días.</t>
  </si>
  <si>
    <t>El 27 de diciembre se llevó el ejericio con la participación de 30 egresados, los cuales, mediante el taller desarrollado, reportaron como quieren que la institución los vincule.</t>
  </si>
  <si>
    <t>Si bien no se documentó una buena práctica, como lo plantea la meta, la institución reportó una ejecución presupuestal con corte 31 de diciembre del 79%de recursos comprometidos para la vigencia 2021, de los cuales se obligaron y pagaron el 96%. Pudiendo tomarse este resultado como una buena práctica para el 2022 y generar el compromiso de documentarlo.</t>
  </si>
  <si>
    <t xml:space="preserve">
EL 17 de diciembre se llevó a cabo la audiencia de rendición de cuentas de la institución. En este ejercicio participativo se presentaron los avances en la gestión institucional, los cuales presentaron un balance favorable respecto a la gestión misional, sobre la cual se hizo énfasis. Este espacio se desarrolló de forma presencial y virtual (Facebook live y Google Meets), garantizando llegar a todos los grupos de valor. La audiencia anterior se llevó a cabo el 27 de mayo de la anualidad.</t>
  </si>
  <si>
    <t xml:space="preserve">El 2021 cierra con el siguiente balance, en cuanto a la implementación de la política de gestión de la información estadística y su respectivo:
1.	Tanto la política como su plan de trabajo fueron aprobados mediante acuerdo 022 del 31 de julio de 2020.
El plan de acción de la política estipula que las acciones a ejecutarse para la puesta en marcha de la política son:
2.  Que se formule el plan de acción de la política, liderado por la oficina de planeación
3. Que se inicie el proceso de anonimizarían de bases de datos con la oficina de sistemas como responsable. Para llevar a feliz término este paso, se identifica por parte del líder de sistemas, que hay unas bases de datos publicadas en la página web que deben ser quitadas, ya que no cumplen con requerimientos de protección de datos, lo cual se realiza. Se informa a los productores de información estadística que se diseñará un plan de trabajo para el 2022 ya que para la anonimización de la información se debe diseñar un procedimiento, el cual debe implementarse en todas las áreas ya que para llevarse a cabo este paso debe haber un diagnóstico total de la situación de la información generada por la institución. Igualmente, la institución inició planeó para el 2022 apropiar buenas prácticas de gestión estadística para mejorar la calidad de la información que se produce, puesta la mayor parte requiere un mejor tratamiento.
</t>
  </si>
  <si>
    <t xml:space="preserve">1.)    Registro fotográfico del II Encuentro Transversal de Gestión del Conocimiento y la Innovación de como mitigar o evitar la fuga del conocimiento.
2.)    Pantallazo de numero de Resolución No. 151 y Firma de la rectora 
3.)    Evidencias del curso de Investigación, Innovación regional y desarrollo en competencias en los procesos de calidad que se realizo de manera presencial y virtual 
4.)    Certificado de asistencia y evidencia fotográfica de conferencia de “¿Sabes cómo innovar desde el Desing Thinking?” dictada por Ministerio de educación
5.)    Certificado de asistencia y evidencia fotográfica de II Simposio internacional de innovación y emprendimiento de IES CINOC
6.)    Registro fotográfico del  III Encuentro de equipo transversal de gestión del conocimiento y la innovación tema que se trató “Marco Ético para la Inteligencia Artificial en Colombia”
7.)    Evidencia Fotográficas en el cierre de semana de extensión e investigación                                                                                                                                                                                                                                                                                                                                                                                                                Enlace de consulta: https://drive.google.com/drive/folders/1plrDFRQ9xBH1dg8Ru41GXupAsLvLImem </t>
  </si>
  <si>
    <r>
      <rPr>
        <sz val="11"/>
        <color rgb="FF000000"/>
        <rFont val="Arial"/>
        <family val="2"/>
      </rPr>
      <t>Resultados de la medición del Índice de Desempeño Institucional (FURAG 2020):</t>
    </r>
    <r>
      <rPr>
        <u/>
        <sz val="11"/>
        <color rgb="FF000000"/>
        <rFont val="Arial"/>
        <family val="2"/>
      </rPr>
      <t xml:space="preserve"> https://app.powerbi.com/view?r=eyJrIjoiZGE2MzQ1YTQtYWI3ZC00YTdiLWJkY2ItNzI2YmU3YzQ1ZTk5IiwidCI6IjU1MDNhYWMyLTdhMTUtNDZhZi1iNTIwLTJhNjc1YWQxZGYxNiIsImMiOjR9&amp;pageName=ReportSection396d1cd03a850a004c59</t>
    </r>
  </si>
  <si>
    <t>Todos los documentos (Acuerdo, Resoluciones) emitidos por el consejo directivo y de la entidad se encuentran publicados en la pagina web, queda como tarea pendiente consolidar el normograma institucional, de acuerdo con el plan de acción de la política.</t>
  </si>
  <si>
    <t>Se logra la aprobación de la politica de prevención del daño antijuridico por parte de la Agencia Nacional de Defensa Juridica del Estado para las vigencias 2022 - 2023. Igualmente, bajo el marco de esta política, se implementa la señalización inclusiva, con la instalación exitosa de un total de 135 carteles de sañalización en español, kriol y braille.</t>
  </si>
  <si>
    <t>https://drive.google.com/drive/folders/1IKe9RC2nJbokhqBFDTqhiagxzM_LYXW4</t>
  </si>
  <si>
    <t xml:space="preserve">Se cuenta con la propuesta -  estamos en proceso de revision por el equipo de apoyo en comunicaciones y  diseño - para establecer los canales de divulgacion. se va a trabajar el ultimo trimestre- para lograr hacer la campaña y seguidamente la evaluacion y facilitar la interiorizacion </t>
  </si>
  <si>
    <t>Control Interno y Planeación - Andres Avelino Mesa</t>
  </si>
  <si>
    <t>PENDIENTE EL REPORTE POR PARTE DE CONTABILIDAD DE LOS INGRESOS PROPIOS</t>
  </si>
  <si>
    <t>PENDIENTE EL REPORTE POR PARTE DE CONTROL INTERNO</t>
  </si>
  <si>
    <t>PENDIENTE EL ENVÍO DE EVIDENCIAS POR PARTE DE LA VICERRECTORÍA (REGISTRO FOTOGRÁFICO)</t>
  </si>
  <si>
    <r>
      <rPr>
        <sz val="11"/>
        <rFont val="Arial"/>
        <family val="2"/>
      </rPr>
      <t xml:space="preserve">Política de gestión estadística: </t>
    </r>
    <r>
      <rPr>
        <sz val="11"/>
        <color theme="10"/>
        <rFont val="Arial"/>
        <family val="2"/>
      </rPr>
      <t xml:space="preserve">https://infotepsai.edu.co/infotep/normatividad/acuerdos/acuerdos-2020/133-acuerdo-022-poltica-gestin-estadstica/file DIAGNÓSTICO DE BASES DE </t>
    </r>
    <r>
      <rPr>
        <sz val="11"/>
        <rFont val="Arial"/>
        <family val="2"/>
      </rPr>
      <t>DATOS EXISTENTES:</t>
    </r>
    <r>
      <rPr>
        <sz val="11"/>
        <color theme="10"/>
        <rFont val="Arial"/>
        <family val="2"/>
      </rPr>
      <t xml:space="preserve"> https://docs.google.com/spreadsheets/d/1CB26kzSvygqG203CYzk3R89re5vmLxXb/edit?usp=sharing&amp;ouid=105569337943995573004&amp;rtpof=true&amp;sd=true</t>
    </r>
  </si>
  <si>
    <r>
      <rPr>
        <b/>
        <sz val="11"/>
        <color rgb="FF000000"/>
        <rFont val="Arial, sans-serif"/>
      </rPr>
      <t xml:space="preserve">PINAR:  </t>
    </r>
    <r>
      <rPr>
        <sz val="11"/>
        <color rgb="FF000000"/>
        <rFont val="Arial, sans-serif"/>
      </rPr>
      <t xml:space="preserve">1. Formulación y aprobación Sistema integrado de conservación
 2. Formulación y aprobación del programa específico de documentos esenciales.
</t>
    </r>
    <r>
      <rPr>
        <b/>
        <sz val="11"/>
        <color rgb="FF000000"/>
        <rFont val="Arial, sans-serif"/>
      </rPr>
      <t xml:space="preserve"> 
 PGD:
</t>
    </r>
    <r>
      <rPr>
        <sz val="11"/>
        <color rgb="FF000000"/>
        <rFont val="Arial, sans-serif"/>
      </rPr>
      <t xml:space="preserve"> 1. Adquisición e implementación del aplicativo SAC para la automatización del servicio de correspondencia
 2. Definición de las funciones archivísticas del comité institucional de gestión y desempeño
 3. Formulación y aprobación de la política de uso y consumo de papel
 4. Estructuración y aprobación de los procedimientos correspondientes a las ocho (8) operaciones de la gestión documental (planeación, producción, gestión y trámite, organización, transferencias, disposición final, valoración y preservación a largo plazo. Incluyendo uno destinado a la formulación, aprobación, implementación y ajuste de los instrumentos archivísticos de planeación, PINAR y PGD
Se realiza contratación del profesional restaurador en bienes y muebles para la formulación SIC, donde se presenta ante el CIGD EL 13 de diciembre de 2021 y este fue aprobado en dicha sesión. . Se contrata un profesional en Gestión Documental para la formulación del Programa específico de documentos esenciales, es presentado ante el CIGD EL 13 de diciembre de 2021 y este se aprueba en esta sesión. Se realiza solicitud ante el ministerio de Educación Nacional para las adquisición del Aplicativo SAC, ya se encuentra en completa implementación en toda la institución. 
 A través de acto administrativo (resolución) se Define de las funciones archivísticas del comité institucional de gestión y desempeño.
 Se contrata un profesional en Gestión Documental para la elaboración de la política de uso y consumo de papel, se presenta ante el CIGD el 13 de diciembre de 2021 y esta se aprueba en esta sesión.
 Estructuración y aprobación de los procedimientos correspondientes a las ocho (8) operaciones de la gestión documental (planeación, producción, gestión y trámite, organización, transferencias, disposición final, valoración y preservación a largo plazo. Incluyendo uno destinado a la formulación, aprobación, implementación y ajuste de los instrumentos archivísticos de planeación, PINAR y PGD, se envían al área de Sistema Integrado de Gestión para su parametrización.</t>
    </r>
  </si>
  <si>
    <t>https://drive.google.com/drive/folders/1VIBNoCKmjbswMf6dJmaCdhmHsUS9qPGR</t>
  </si>
  <si>
    <t>Transmisión por Facebook</t>
  </si>
  <si>
    <t>Pendiente el cargue de la evidencia en el drive</t>
  </si>
  <si>
    <t>PORCENTAJE DE EJECUCIÓN PRESUPUESTAL DELCOMPONENTE INSTITUCIONAL 2021</t>
  </si>
  <si>
    <t>PENDIENTE QUE REPORTEN LAS METAS QUE FALTAN PARA SACAR EL PORCENTAJE DE AVANCE FINAL</t>
  </si>
  <si>
    <t>El puntaje para Índice de Transparencia y Acceso a la Información Pública fue de 86.6 desglosado de la siguiente manera:
Divulgación proactiva de la información: 83,5
Atención apropiada a trámites, peticiones, quejas, reclamos, solicitudes y denuncias de la ciudadanía: 69,9
Sistema de seguimiento al acceso a la información pública en funcionamiento: 77,1
Lineamientos para el manejo y la seguridad de la información pública implementados: 93,5
Institucionalización efectiva de la Política de Transparencia y acceso a la información pública: 93,8
Gestión documental para el acceso a la información pública implementada: 73,2
Criterios diferenciales de accesibilidad a la información pública aplicados: 66,2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</si>
</sst>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_-&quot;$&quot;\ * #,##0_-;\-&quot;$&quot;\ * #,##0_-;_-&quot;$&quot;\ * &quot;-&quot;_-;_-@"/>
    <numFmt numFmtId="165" formatCode="_-[$$-240A]\ * #,##0_-;\-[$$-240A]\ * #,##0_-;_-[$$-240A]\ * &quot;-&quot;??_-;_-@"/>
    <numFmt numFmtId="166" formatCode="0.0%"/>
    <numFmt numFmtId="167" formatCode="_-&quot;$&quot;\ * #,##0_-;\-&quot;$&quot;\ * #,##0_-;_-&quot;$&quot;\ * &quot;-&quot;??_-;_-@"/>
    <numFmt numFmtId="168" formatCode="_-&quot;$&quot;\ * #,##0.00_-;\-&quot;$&quot;\ * #,##0.00_-;_-&quot;$&quot;\ * &quot;-&quot;??_-;_-@"/>
    <numFmt numFmtId="169" formatCode="_-&quot;$&quot;\ * #,##0_-;\-&quot;$&quot;\ * #,##0_-;_-&quot;$&quot;\ * &quot;-&quot;??_-;_-@_-"/>
  </numFmts>
  <fonts count="48">
    <font>
      <sz val="11"/>
      <color theme="1"/>
      <name val="Arial"/>
    </font>
    <font>
      <sz val="11"/>
      <name val="Arial"/>
      <family val="2"/>
    </font>
    <font>
      <sz val="12"/>
      <color theme="1"/>
      <name val="Arial"/>
      <family val="2"/>
    </font>
    <font>
      <b/>
      <sz val="11"/>
      <color theme="1"/>
      <name val="Calibri"/>
      <family val="2"/>
    </font>
    <font>
      <sz val="11"/>
      <color theme="1"/>
      <name val="Calibri"/>
      <family val="2"/>
    </font>
    <font>
      <sz val="11"/>
      <color rgb="FF000000"/>
      <name val="Arial"/>
      <family val="2"/>
    </font>
    <font>
      <sz val="11"/>
      <color rgb="FF000000"/>
      <name val="Calibri"/>
      <family val="2"/>
    </font>
    <font>
      <u/>
      <sz val="11"/>
      <color theme="1"/>
      <name val="Arial"/>
      <family val="2"/>
    </font>
    <font>
      <sz val="11"/>
      <color rgb="FFFF0000"/>
      <name val="Arial"/>
      <family val="2"/>
    </font>
    <font>
      <b/>
      <sz val="20"/>
      <color rgb="FFFFFFFF"/>
      <name val="Arial"/>
      <family val="2"/>
    </font>
    <font>
      <b/>
      <sz val="36"/>
      <color theme="0"/>
      <name val="Arial"/>
      <family val="2"/>
    </font>
    <font>
      <b/>
      <sz val="11"/>
      <color rgb="FF000000"/>
      <name val="Arial"/>
      <family val="2"/>
    </font>
    <font>
      <b/>
      <sz val="11"/>
      <color theme="1"/>
      <name val="Arial"/>
      <family val="2"/>
    </font>
    <font>
      <b/>
      <sz val="10"/>
      <color theme="1"/>
      <name val="Arial"/>
      <family val="2"/>
    </font>
    <font>
      <u/>
      <sz val="11"/>
      <color rgb="FF000000"/>
      <name val="Arial"/>
      <family val="2"/>
    </font>
    <font>
      <u/>
      <sz val="11"/>
      <color rgb="FF0000FF"/>
      <name val="Arial"/>
      <family val="2"/>
    </font>
    <font>
      <u/>
      <sz val="11"/>
      <color rgb="FF0000FF"/>
      <name val="Calibri"/>
      <family val="2"/>
    </font>
    <font>
      <u/>
      <sz val="11"/>
      <color rgb="FF1155CC"/>
      <name val="Arial"/>
      <family val="2"/>
    </font>
    <font>
      <u/>
      <sz val="11"/>
      <color rgb="FF1155CC"/>
      <name val="Arial"/>
      <family val="2"/>
    </font>
    <font>
      <sz val="10"/>
      <color theme="1"/>
      <name val="Arial"/>
      <family val="2"/>
    </font>
    <font>
      <u/>
      <sz val="11"/>
      <color rgb="FF0000FF"/>
      <name val="Arial"/>
      <family val="2"/>
    </font>
    <font>
      <sz val="11"/>
      <color theme="1"/>
      <name val="Arial, sans-serif"/>
    </font>
    <font>
      <sz val="11"/>
      <color rgb="FFFF0000"/>
      <name val="Arial, sans-serif"/>
    </font>
    <font>
      <b/>
      <sz val="11"/>
      <color rgb="FF000000"/>
      <name val="Arial, sans-serif"/>
    </font>
    <font>
      <sz val="11"/>
      <color rgb="FF000000"/>
      <name val="Arial, sans-serif"/>
    </font>
    <font>
      <u/>
      <sz val="11"/>
      <color theme="10"/>
      <name val="Arial"/>
      <family val="2"/>
    </font>
    <font>
      <sz val="11"/>
      <color theme="1"/>
      <name val="Arial"/>
      <family val="2"/>
    </font>
    <font>
      <sz val="11"/>
      <color theme="1"/>
      <name val="Arial"/>
      <family val="2"/>
    </font>
    <font>
      <sz val="11"/>
      <color rgb="FF000000"/>
      <name val="Arial"/>
      <family val="2"/>
    </font>
    <font>
      <sz val="11"/>
      <color rgb="FFFF0000"/>
      <name val="Arial"/>
      <family val="2"/>
    </font>
    <font>
      <u/>
      <sz val="11"/>
      <color rgb="FF000000"/>
      <name val="Arial"/>
      <family val="2"/>
    </font>
    <font>
      <sz val="11"/>
      <name val="Arial"/>
      <family val="2"/>
    </font>
    <font>
      <b/>
      <sz val="20"/>
      <color rgb="FFFFFFFF"/>
      <name val="Arial"/>
      <family val="2"/>
    </font>
    <font>
      <b/>
      <sz val="12"/>
      <color theme="1"/>
      <name val="Arial"/>
      <family val="2"/>
    </font>
    <font>
      <b/>
      <sz val="11"/>
      <color theme="1"/>
      <name val="Arial"/>
      <family val="2"/>
    </font>
    <font>
      <u/>
      <sz val="11"/>
      <color theme="10"/>
      <name val="Arial"/>
      <family val="2"/>
    </font>
    <font>
      <u/>
      <sz val="11"/>
      <color theme="1"/>
      <name val="Arial"/>
      <family val="2"/>
    </font>
    <font>
      <sz val="10"/>
      <color theme="1"/>
      <name val="Arial"/>
      <family val="2"/>
    </font>
    <font>
      <u/>
      <sz val="11"/>
      <color rgb="FF0000FF"/>
      <name val="Arial"/>
      <family val="2"/>
    </font>
    <font>
      <sz val="11"/>
      <color rgb="FF222222"/>
      <name val="Arial"/>
      <family val="2"/>
    </font>
    <font>
      <b/>
      <sz val="14"/>
      <color rgb="FF000000"/>
      <name val="Arial"/>
      <family val="2"/>
    </font>
    <font>
      <sz val="10"/>
      <color rgb="FF000000"/>
      <name val="Arial"/>
      <family val="2"/>
    </font>
    <font>
      <sz val="20"/>
      <name val="Arial"/>
      <family val="2"/>
    </font>
    <font>
      <b/>
      <u/>
      <sz val="11"/>
      <color theme="1"/>
      <name val="Arial"/>
      <family val="2"/>
    </font>
    <font>
      <sz val="11"/>
      <color theme="1"/>
      <name val="Tahoma"/>
      <family val="2"/>
    </font>
    <font>
      <sz val="12"/>
      <name val="Calibri"/>
      <family val="2"/>
    </font>
    <font>
      <sz val="11"/>
      <color theme="10"/>
      <name val="Arial"/>
      <family val="2"/>
    </font>
    <font>
      <b/>
      <sz val="11"/>
      <color theme="1"/>
      <name val="Calibri"/>
      <family val="2"/>
    </font>
  </fonts>
  <fills count="12">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rgb="FFFFC000"/>
        <bgColor rgb="FFFFC000"/>
      </patternFill>
    </fill>
    <fill>
      <patternFill patternType="solid">
        <fgColor rgb="FFFFFFFF"/>
        <bgColor rgb="FFFFFFFF"/>
      </patternFill>
    </fill>
    <fill>
      <patternFill patternType="solid">
        <fgColor rgb="FFFF0000"/>
        <bgColor rgb="FFFF0000"/>
      </patternFill>
    </fill>
    <fill>
      <patternFill patternType="solid">
        <fgColor theme="7"/>
        <bgColor theme="7"/>
      </patternFill>
    </fill>
    <fill>
      <patternFill patternType="solid">
        <fgColor rgb="FFD9E2F3"/>
        <bgColor rgb="FFD9E2F3"/>
      </patternFill>
    </fill>
    <fill>
      <patternFill patternType="solid">
        <fgColor theme="0"/>
        <bgColor theme="0"/>
      </patternFill>
    </fill>
    <fill>
      <patternFill patternType="solid">
        <fgColor rgb="FFFFD5D5"/>
        <bgColor indexed="64"/>
      </patternFill>
    </fill>
    <fill>
      <patternFill patternType="solid">
        <fgColor theme="8" tint="0.79998168889431442"/>
        <bgColor indexed="64"/>
      </patternFill>
    </fill>
  </fills>
  <borders count="59">
    <border>
      <left/>
      <right/>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bottom/>
      <diagonal/>
    </border>
    <border>
      <left style="thin">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5" fillId="0" borderId="0" applyNumberFormat="0" applyFill="0" applyBorder="0" applyAlignment="0" applyProtection="0"/>
    <xf numFmtId="9" fontId="26" fillId="0" borderId="0" applyFont="0" applyFill="0" applyBorder="0" applyAlignment="0" applyProtection="0"/>
    <xf numFmtId="44" fontId="26" fillId="0" borderId="0" applyFont="0" applyFill="0" applyBorder="0" applyAlignment="0" applyProtection="0"/>
  </cellStyleXfs>
  <cellXfs count="384">
    <xf numFmtId="0" fontId="0" fillId="0" borderId="0" xfId="0" applyFont="1" applyAlignment="1"/>
    <xf numFmtId="0" fontId="2" fillId="0" borderId="0" xfId="0" applyFont="1"/>
    <xf numFmtId="0" fontId="0" fillId="5" borderId="18" xfId="0" applyFont="1" applyFill="1" applyBorder="1"/>
    <xf numFmtId="0" fontId="0" fillId="5" borderId="18" xfId="0" applyFont="1" applyFill="1" applyBorder="1" applyAlignment="1">
      <alignment vertical="center" wrapText="1"/>
    </xf>
    <xf numFmtId="0" fontId="0" fillId="0" borderId="0" xfId="0" applyFont="1"/>
    <xf numFmtId="0" fontId="4" fillId="9" borderId="18"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10" fontId="0" fillId="0" borderId="0" xfId="0" applyNumberFormat="1" applyFont="1" applyAlignment="1">
      <alignment vertical="center" wrapText="1"/>
    </xf>
    <xf numFmtId="0" fontId="4" fillId="0" borderId="0" xfId="0" applyFont="1"/>
    <xf numFmtId="0" fontId="0" fillId="0" borderId="0" xfId="0" applyFont="1" applyAlignment="1">
      <alignment vertical="center"/>
    </xf>
    <xf numFmtId="0" fontId="12" fillId="4" borderId="13" xfId="0" applyFont="1" applyFill="1" applyBorder="1" applyAlignment="1">
      <alignment horizontal="center" vertical="center" wrapText="1"/>
    </xf>
    <xf numFmtId="0" fontId="0" fillId="5" borderId="18" xfId="0" applyFont="1" applyFill="1" applyBorder="1" applyAlignment="1">
      <alignment vertical="center"/>
    </xf>
    <xf numFmtId="0" fontId="0" fillId="8" borderId="18" xfId="0" applyFont="1" applyFill="1" applyBorder="1" applyAlignment="1">
      <alignment vertical="center"/>
    </xf>
    <xf numFmtId="0" fontId="11" fillId="0" borderId="21" xfId="0" applyFont="1" applyBorder="1" applyAlignment="1">
      <alignment horizontal="center" vertical="center" wrapText="1"/>
    </xf>
    <xf numFmtId="0" fontId="5" fillId="0" borderId="43" xfId="0" applyFont="1" applyBorder="1" applyAlignment="1">
      <alignment horizontal="center" vertical="center" wrapText="1"/>
    </xf>
    <xf numFmtId="0" fontId="11" fillId="5" borderId="44" xfId="0" applyFont="1" applyFill="1" applyBorder="1" applyAlignment="1">
      <alignment horizontal="center" vertical="center" wrapText="1"/>
    </xf>
    <xf numFmtId="0" fontId="0" fillId="9" borderId="18" xfId="0" applyFont="1" applyFill="1" applyBorder="1" applyAlignment="1">
      <alignment horizontal="center" vertical="center" wrapText="1"/>
    </xf>
    <xf numFmtId="0" fontId="0" fillId="7" borderId="18" xfId="0" applyFont="1" applyFill="1" applyBorder="1" applyAlignment="1">
      <alignment horizontal="center" vertical="center" wrapText="1"/>
    </xf>
    <xf numFmtId="0" fontId="0" fillId="0" borderId="0" xfId="0" applyFont="1" applyAlignment="1">
      <alignment vertical="center" wrapText="1"/>
    </xf>
    <xf numFmtId="164" fontId="0" fillId="9" borderId="18" xfId="0" applyNumberFormat="1" applyFont="1" applyFill="1" applyBorder="1" applyAlignment="1">
      <alignment horizontal="center" vertical="center" wrapText="1"/>
    </xf>
    <xf numFmtId="0" fontId="0" fillId="0" borderId="0" xfId="0" applyFont="1" applyAlignment="1">
      <alignment horizontal="center" vertical="center" wrapText="1"/>
    </xf>
    <xf numFmtId="0" fontId="8" fillId="0" borderId="0" xfId="0" applyFont="1" applyAlignment="1">
      <alignment vertical="center" wrapText="1"/>
    </xf>
    <xf numFmtId="3" fontId="8" fillId="0" borderId="0" xfId="0" applyNumberFormat="1" applyFont="1" applyAlignment="1">
      <alignment vertical="center" wrapText="1"/>
    </xf>
    <xf numFmtId="0" fontId="33" fillId="4" borderId="13" xfId="0" applyFont="1" applyFill="1" applyBorder="1" applyAlignment="1">
      <alignment horizontal="center" vertical="center" wrapText="1"/>
    </xf>
    <xf numFmtId="0" fontId="4" fillId="0" borderId="40" xfId="0" applyFont="1" applyBorder="1" applyAlignment="1">
      <alignment horizontal="center" vertical="center" wrapText="1"/>
    </xf>
    <xf numFmtId="0" fontId="3" fillId="0" borderId="27" xfId="0" applyFont="1" applyBorder="1" applyAlignment="1">
      <alignment horizontal="center" vertical="center" wrapText="1"/>
    </xf>
    <xf numFmtId="164" fontId="3" fillId="0" borderId="47" xfId="0" applyNumberFormat="1" applyFont="1" applyBorder="1" applyAlignment="1">
      <alignment horizontal="center" vertical="center" wrapText="1"/>
    </xf>
    <xf numFmtId="0" fontId="4" fillId="0" borderId="52" xfId="0" applyFont="1" applyBorder="1" applyAlignment="1">
      <alignment vertical="center" wrapText="1"/>
    </xf>
    <xf numFmtId="0" fontId="27" fillId="0" borderId="53" xfId="0" applyFont="1" applyBorder="1" applyAlignment="1">
      <alignment vertical="center" wrapText="1"/>
    </xf>
    <xf numFmtId="164" fontId="27" fillId="0" borderId="50" xfId="0" applyNumberFormat="1" applyFont="1" applyBorder="1" applyAlignment="1">
      <alignment vertical="center" wrapText="1"/>
    </xf>
    <xf numFmtId="0" fontId="4" fillId="7" borderId="40" xfId="0" applyFont="1" applyFill="1" applyBorder="1" applyAlignment="1">
      <alignment horizontal="center" vertical="center" wrapText="1"/>
    </xf>
    <xf numFmtId="0" fontId="27" fillId="0" borderId="51" xfId="0" applyFont="1" applyBorder="1" applyAlignment="1">
      <alignment wrapText="1"/>
    </xf>
    <xf numFmtId="0" fontId="27" fillId="0" borderId="51" xfId="0" applyFont="1" applyBorder="1" applyAlignment="1">
      <alignment vertical="center" wrapText="1"/>
    </xf>
    <xf numFmtId="0" fontId="0" fillId="0" borderId="40" xfId="0" applyFont="1" applyBorder="1" applyAlignment="1">
      <alignment vertical="center" wrapText="1"/>
    </xf>
    <xf numFmtId="0" fontId="12" fillId="9" borderId="27" xfId="0" applyFont="1" applyFill="1" applyBorder="1" applyAlignment="1">
      <alignment horizontal="center" vertical="center" wrapText="1"/>
    </xf>
    <xf numFmtId="164" fontId="12" fillId="9" borderId="47" xfId="0" applyNumberFormat="1" applyFont="1" applyFill="1" applyBorder="1" applyAlignment="1">
      <alignment horizontal="center" vertical="center" wrapText="1"/>
    </xf>
    <xf numFmtId="165" fontId="12" fillId="0" borderId="47" xfId="0" applyNumberFormat="1" applyFont="1" applyBorder="1" applyAlignment="1">
      <alignment vertical="center" wrapText="1"/>
    </xf>
    <xf numFmtId="0" fontId="27" fillId="5" borderId="46" xfId="0" applyFont="1" applyFill="1" applyBorder="1" applyAlignment="1">
      <alignment horizontal="center" vertical="center" wrapText="1"/>
    </xf>
    <xf numFmtId="1" fontId="27" fillId="5" borderId="46" xfId="0" applyNumberFormat="1" applyFont="1" applyFill="1" applyBorder="1" applyAlignment="1">
      <alignment horizontal="center" vertical="center" wrapText="1"/>
    </xf>
    <xf numFmtId="164" fontId="27" fillId="5" borderId="46" xfId="0" applyNumberFormat="1" applyFont="1" applyFill="1" applyBorder="1" applyAlignment="1">
      <alignment horizontal="center" vertical="center" wrapText="1"/>
    </xf>
    <xf numFmtId="9" fontId="28" fillId="0" borderId="46" xfId="0" applyNumberFormat="1" applyFont="1" applyBorder="1" applyAlignment="1">
      <alignment horizontal="center" vertical="center" wrapText="1"/>
    </xf>
    <xf numFmtId="164" fontId="28" fillId="0" borderId="46" xfId="0" applyNumberFormat="1" applyFont="1" applyBorder="1" applyAlignment="1">
      <alignment horizontal="right" vertical="center" wrapText="1"/>
    </xf>
    <xf numFmtId="0" fontId="28" fillId="0" borderId="46" xfId="0" applyFont="1" applyBorder="1" applyAlignment="1">
      <alignment vertical="center" wrapText="1"/>
    </xf>
    <xf numFmtId="0" fontId="28" fillId="0" borderId="46" xfId="0" applyFont="1" applyBorder="1" applyAlignment="1">
      <alignment horizontal="center" vertical="center" wrapText="1"/>
    </xf>
    <xf numFmtId="0" fontId="28" fillId="0" borderId="46" xfId="0" applyFont="1" applyBorder="1" applyAlignment="1">
      <alignment horizontal="left" vertical="center" wrapText="1"/>
    </xf>
    <xf numFmtId="9" fontId="27" fillId="5" borderId="46" xfId="0" applyNumberFormat="1" applyFont="1" applyFill="1" applyBorder="1" applyAlignment="1">
      <alignment horizontal="center" vertical="center" wrapText="1"/>
    </xf>
    <xf numFmtId="9" fontId="27" fillId="0" borderId="46" xfId="0" applyNumberFormat="1" applyFont="1" applyFill="1" applyBorder="1" applyAlignment="1">
      <alignment horizontal="center" vertical="center" wrapText="1"/>
    </xf>
    <xf numFmtId="0" fontId="27" fillId="5" borderId="46" xfId="0" applyFont="1" applyFill="1" applyBorder="1" applyAlignment="1">
      <alignment vertical="center" wrapText="1"/>
    </xf>
    <xf numFmtId="0" fontId="31" fillId="5" borderId="46" xfId="0" applyFont="1" applyFill="1" applyBorder="1" applyAlignment="1">
      <alignment vertical="center" wrapText="1"/>
    </xf>
    <xf numFmtId="9" fontId="27" fillId="6" borderId="46" xfId="0" applyNumberFormat="1" applyFont="1" applyFill="1" applyBorder="1" applyAlignment="1">
      <alignment horizontal="center" vertical="center" wrapText="1"/>
    </xf>
    <xf numFmtId="0" fontId="29" fillId="5" borderId="46" xfId="0" applyFont="1" applyFill="1" applyBorder="1" applyAlignment="1">
      <alignment vertical="center" wrapText="1"/>
    </xf>
    <xf numFmtId="0" fontId="28" fillId="0" borderId="46" xfId="0" applyFont="1" applyFill="1" applyBorder="1" applyAlignment="1">
      <alignment horizontal="center" vertical="center" wrapText="1"/>
    </xf>
    <xf numFmtId="0" fontId="27" fillId="0" borderId="46" xfId="0" applyFont="1" applyFill="1" applyBorder="1" applyAlignment="1">
      <alignment horizontal="center" vertical="center" wrapText="1"/>
    </xf>
    <xf numFmtId="9" fontId="28" fillId="0" borderId="46" xfId="0" applyNumberFormat="1" applyFont="1" applyFill="1" applyBorder="1" applyAlignment="1">
      <alignment horizontal="center" vertical="center" wrapText="1"/>
    </xf>
    <xf numFmtId="0" fontId="28" fillId="0" borderId="46" xfId="0" applyFont="1" applyFill="1" applyBorder="1" applyAlignment="1">
      <alignment vertical="center" wrapText="1"/>
    </xf>
    <xf numFmtId="1" fontId="27" fillId="0" borderId="46" xfId="0" applyNumberFormat="1" applyFont="1" applyFill="1" applyBorder="1" applyAlignment="1">
      <alignment horizontal="center" vertical="center" wrapText="1"/>
    </xf>
    <xf numFmtId="0" fontId="41" fillId="0" borderId="46" xfId="0" applyFont="1" applyFill="1" applyBorder="1" applyAlignment="1">
      <alignment horizontal="center" vertical="center" wrapText="1"/>
    </xf>
    <xf numFmtId="9" fontId="41" fillId="0" borderId="46" xfId="0" applyNumberFormat="1" applyFont="1" applyFill="1" applyBorder="1" applyAlignment="1">
      <alignment horizontal="center" vertical="center" wrapText="1"/>
    </xf>
    <xf numFmtId="0" fontId="30" fillId="0" borderId="46" xfId="0" applyFont="1" applyFill="1" applyBorder="1" applyAlignment="1">
      <alignment vertical="center" wrapText="1"/>
    </xf>
    <xf numFmtId="0" fontId="37" fillId="5" borderId="46" xfId="0" applyFont="1" applyFill="1" applyBorder="1" applyAlignment="1">
      <alignment horizontal="center" vertical="center" wrapText="1"/>
    </xf>
    <xf numFmtId="0" fontId="27" fillId="5" borderId="54" xfId="0" applyFont="1" applyFill="1" applyBorder="1" applyAlignment="1">
      <alignment horizontal="center" vertical="center" wrapText="1"/>
    </xf>
    <xf numFmtId="1" fontId="27" fillId="5" borderId="54" xfId="0" applyNumberFormat="1" applyFont="1" applyFill="1" applyBorder="1" applyAlignment="1">
      <alignment horizontal="center" vertical="center" wrapText="1"/>
    </xf>
    <xf numFmtId="164" fontId="27" fillId="5" borderId="54" xfId="0" applyNumberFormat="1" applyFont="1" applyFill="1" applyBorder="1" applyAlignment="1">
      <alignment horizontal="center" vertical="center" wrapText="1"/>
    </xf>
    <xf numFmtId="3" fontId="28" fillId="0" borderId="54" xfId="0" applyNumberFormat="1" applyFont="1" applyBorder="1" applyAlignment="1">
      <alignment horizontal="center" vertical="center" wrapText="1"/>
    </xf>
    <xf numFmtId="9" fontId="28" fillId="0" borderId="54" xfId="0" applyNumberFormat="1" applyFont="1" applyBorder="1" applyAlignment="1">
      <alignment horizontal="center" vertical="center" wrapText="1"/>
    </xf>
    <xf numFmtId="164" fontId="28" fillId="0" borderId="54" xfId="0" applyNumberFormat="1" applyFont="1" applyBorder="1" applyAlignment="1">
      <alignment horizontal="right" vertical="center" wrapText="1"/>
    </xf>
    <xf numFmtId="0" fontId="28" fillId="0" borderId="54" xfId="0" applyFont="1" applyBorder="1" applyAlignment="1">
      <alignment vertical="center" wrapText="1"/>
    </xf>
    <xf numFmtId="0" fontId="28" fillId="0" borderId="54"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51" xfId="0" applyFont="1" applyBorder="1" applyAlignment="1">
      <alignment horizontal="center" vertical="center" wrapText="1"/>
    </xf>
    <xf numFmtId="0" fontId="27" fillId="5" borderId="51" xfId="0" applyFont="1" applyFill="1" applyBorder="1" applyAlignment="1">
      <alignment vertical="center" wrapText="1"/>
    </xf>
    <xf numFmtId="0" fontId="29" fillId="5" borderId="51" xfId="0" applyFont="1" applyFill="1" applyBorder="1" applyAlignment="1">
      <alignment vertical="center" wrapText="1"/>
    </xf>
    <xf numFmtId="0" fontId="36" fillId="5" borderId="51" xfId="0" applyFont="1" applyFill="1" applyBorder="1" applyAlignment="1">
      <alignment vertical="center" wrapText="1"/>
    </xf>
    <xf numFmtId="0" fontId="27" fillId="5" borderId="55" xfId="0" applyFont="1" applyFill="1" applyBorder="1" applyAlignment="1">
      <alignment horizontal="center" vertical="center" wrapText="1"/>
    </xf>
    <xf numFmtId="9" fontId="27" fillId="5" borderId="55" xfId="0" applyNumberFormat="1" applyFont="1" applyFill="1" applyBorder="1" applyAlignment="1">
      <alignment horizontal="center" vertical="center" wrapText="1"/>
    </xf>
    <xf numFmtId="9" fontId="28" fillId="0" borderId="55" xfId="0" applyNumberFormat="1" applyFont="1" applyBorder="1" applyAlignment="1">
      <alignment horizontal="center" vertical="center" wrapText="1"/>
    </xf>
    <xf numFmtId="0" fontId="27" fillId="0" borderId="55" xfId="0" applyFont="1" applyFill="1" applyBorder="1" applyAlignment="1">
      <alignment horizontal="center" vertical="center" wrapText="1"/>
    </xf>
    <xf numFmtId="164" fontId="27" fillId="5" borderId="55" xfId="0" applyNumberFormat="1" applyFont="1" applyFill="1" applyBorder="1" applyAlignment="1">
      <alignment horizontal="center" vertical="center" wrapText="1"/>
    </xf>
    <xf numFmtId="9" fontId="27" fillId="0" borderId="55" xfId="0" applyNumberFormat="1" applyFont="1" applyFill="1" applyBorder="1" applyAlignment="1">
      <alignment horizontal="center" vertical="center" wrapText="1"/>
    </xf>
    <xf numFmtId="165" fontId="28" fillId="0" borderId="55" xfId="0" applyNumberFormat="1" applyFont="1" applyBorder="1" applyAlignment="1">
      <alignment horizontal="right" vertical="center" wrapText="1"/>
    </xf>
    <xf numFmtId="0" fontId="28" fillId="0" borderId="55" xfId="0" applyFont="1" applyBorder="1" applyAlignment="1">
      <alignment vertical="center" wrapText="1"/>
    </xf>
    <xf numFmtId="0" fontId="35" fillId="0" borderId="55" xfId="1" applyFont="1" applyBorder="1" applyAlignment="1">
      <alignment vertical="center" wrapText="1"/>
    </xf>
    <xf numFmtId="0" fontId="27" fillId="5" borderId="53" xfId="0" applyFont="1" applyFill="1" applyBorder="1" applyAlignment="1">
      <alignment vertical="center" wrapText="1"/>
    </xf>
    <xf numFmtId="0" fontId="34"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1" fontId="27" fillId="5" borderId="57" xfId="0" applyNumberFormat="1" applyFont="1" applyFill="1" applyBorder="1" applyAlignment="1">
      <alignment horizontal="center" vertical="center" wrapText="1"/>
    </xf>
    <xf numFmtId="164" fontId="27" fillId="5" borderId="57" xfId="0" applyNumberFormat="1" applyFont="1" applyFill="1" applyBorder="1" applyAlignment="1">
      <alignment horizontal="center" vertical="center" wrapText="1"/>
    </xf>
    <xf numFmtId="9" fontId="28" fillId="0" borderId="57" xfId="0" applyNumberFormat="1" applyFont="1" applyBorder="1" applyAlignment="1">
      <alignment horizontal="center" vertical="center" wrapText="1"/>
    </xf>
    <xf numFmtId="0" fontId="27" fillId="5" borderId="57" xfId="0" applyFont="1" applyFill="1" applyBorder="1" applyAlignment="1">
      <alignment vertical="center" wrapText="1"/>
    </xf>
    <xf numFmtId="0" fontId="36" fillId="5" borderId="57" xfId="0" applyFont="1" applyFill="1" applyBorder="1" applyAlignment="1">
      <alignment vertical="center" wrapText="1"/>
    </xf>
    <xf numFmtId="0" fontId="27" fillId="5" borderId="58" xfId="0" applyFont="1" applyFill="1" applyBorder="1" applyAlignment="1">
      <alignment horizontal="center" vertical="center" wrapText="1"/>
    </xf>
    <xf numFmtId="9" fontId="27" fillId="5" borderId="57" xfId="0" applyNumberFormat="1" applyFont="1" applyFill="1" applyBorder="1" applyAlignment="1">
      <alignment horizontal="center" vertical="center" wrapText="1"/>
    </xf>
    <xf numFmtId="166" fontId="27" fillId="5" borderId="57" xfId="0" applyNumberFormat="1" applyFont="1" applyFill="1" applyBorder="1" applyAlignment="1">
      <alignment horizontal="center" vertical="center" wrapText="1"/>
    </xf>
    <xf numFmtId="167" fontId="37" fillId="5" borderId="57" xfId="0" applyNumberFormat="1" applyFont="1" applyFill="1" applyBorder="1" applyAlignment="1">
      <alignment horizontal="center" vertical="center" wrapText="1"/>
    </xf>
    <xf numFmtId="0" fontId="27" fillId="0" borderId="57" xfId="0" applyFont="1" applyFill="1" applyBorder="1" applyAlignment="1">
      <alignment vertical="center" wrapText="1"/>
    </xf>
    <xf numFmtId="0" fontId="27" fillId="5" borderId="54" xfId="0" applyFont="1" applyFill="1" applyBorder="1" applyAlignment="1">
      <alignment vertical="center" wrapText="1"/>
    </xf>
    <xf numFmtId="0" fontId="35" fillId="5" borderId="54" xfId="1" applyFont="1" applyFill="1" applyBorder="1" applyAlignment="1">
      <alignment vertical="center" wrapText="1"/>
    </xf>
    <xf numFmtId="0" fontId="27" fillId="5" borderId="49" xfId="0" applyFont="1" applyFill="1" applyBorder="1" applyAlignment="1">
      <alignment horizontal="center" vertical="center" wrapText="1"/>
    </xf>
    <xf numFmtId="9" fontId="27" fillId="5" borderId="55" xfId="2" applyFont="1" applyFill="1" applyBorder="1" applyAlignment="1">
      <alignment horizontal="center" vertical="center" wrapText="1"/>
    </xf>
    <xf numFmtId="0" fontId="27" fillId="5" borderId="55" xfId="0" applyFont="1" applyFill="1" applyBorder="1" applyAlignment="1">
      <alignment vertical="center" wrapText="1"/>
    </xf>
    <xf numFmtId="0" fontId="35" fillId="5" borderId="55" xfId="1" applyFont="1" applyFill="1" applyBorder="1" applyAlignment="1">
      <alignment vertical="center" wrapText="1"/>
    </xf>
    <xf numFmtId="0" fontId="27" fillId="5" borderId="53" xfId="0" applyFont="1" applyFill="1" applyBorder="1" applyAlignment="1">
      <alignment horizontal="center" vertical="center" wrapText="1"/>
    </xf>
    <xf numFmtId="9" fontId="27" fillId="5" borderId="54" xfId="0" applyNumberFormat="1" applyFont="1" applyFill="1" applyBorder="1" applyAlignment="1">
      <alignment horizontal="center" vertical="center" wrapText="1"/>
    </xf>
    <xf numFmtId="0" fontId="36" fillId="5" borderId="54" xfId="0" applyFont="1" applyFill="1" applyBorder="1" applyAlignment="1">
      <alignment vertical="center" wrapText="1"/>
    </xf>
    <xf numFmtId="0" fontId="27" fillId="5" borderId="49" xfId="0" applyFont="1" applyFill="1" applyBorder="1" applyAlignment="1">
      <alignment vertical="center" wrapText="1"/>
    </xf>
    <xf numFmtId="165" fontId="27" fillId="5" borderId="54" xfId="0" applyNumberFormat="1" applyFont="1" applyFill="1" applyBorder="1" applyAlignment="1">
      <alignment horizontal="center" vertical="center" wrapText="1"/>
    </xf>
    <xf numFmtId="0" fontId="38" fillId="5" borderId="54" xfId="0" applyFont="1" applyFill="1" applyBorder="1" applyAlignment="1">
      <alignment vertical="center" wrapText="1"/>
    </xf>
    <xf numFmtId="0" fontId="28" fillId="0" borderId="54" xfId="0" applyFont="1" applyFill="1" applyBorder="1" applyAlignment="1">
      <alignment horizontal="center" vertical="center" wrapText="1"/>
    </xf>
    <xf numFmtId="9" fontId="27" fillId="0" borderId="54" xfId="0" applyNumberFormat="1" applyFont="1" applyFill="1" applyBorder="1" applyAlignment="1">
      <alignment horizontal="center" vertical="center" wrapText="1"/>
    </xf>
    <xf numFmtId="0" fontId="27" fillId="0" borderId="54" xfId="0" applyFont="1" applyFill="1" applyBorder="1" applyAlignment="1">
      <alignment horizontal="center" vertical="center" wrapText="1"/>
    </xf>
    <xf numFmtId="9" fontId="28" fillId="0" borderId="54" xfId="0" applyNumberFormat="1" applyFont="1" applyFill="1" applyBorder="1" applyAlignment="1">
      <alignment horizontal="center" vertical="center" wrapText="1"/>
    </xf>
    <xf numFmtId="0" fontId="28" fillId="0" borderId="54" xfId="0" applyFont="1" applyFill="1" applyBorder="1" applyAlignment="1">
      <alignment vertical="center" wrapText="1"/>
    </xf>
    <xf numFmtId="0" fontId="28" fillId="0" borderId="55" xfId="0" applyFont="1" applyFill="1" applyBorder="1" applyAlignment="1">
      <alignment horizontal="center" vertical="center" wrapText="1"/>
    </xf>
    <xf numFmtId="9" fontId="28" fillId="0" borderId="55" xfId="0" applyNumberFormat="1" applyFont="1" applyFill="1" applyBorder="1" applyAlignment="1">
      <alignment horizontal="center" vertical="center" wrapText="1"/>
    </xf>
    <xf numFmtId="164" fontId="28" fillId="0" borderId="55" xfId="0" applyNumberFormat="1" applyFont="1" applyFill="1" applyBorder="1" applyAlignment="1">
      <alignment horizontal="center" vertical="center" wrapText="1"/>
    </xf>
    <xf numFmtId="165" fontId="37" fillId="0" borderId="55" xfId="0" applyNumberFormat="1" applyFont="1" applyFill="1" applyBorder="1" applyAlignment="1">
      <alignment horizontal="center" vertical="center" wrapText="1"/>
    </xf>
    <xf numFmtId="0" fontId="28" fillId="0" borderId="55" xfId="0" applyFont="1" applyFill="1" applyBorder="1" applyAlignment="1">
      <alignment vertical="center" wrapText="1"/>
    </xf>
    <xf numFmtId="0" fontId="30" fillId="0" borderId="55" xfId="0" applyFont="1" applyFill="1" applyBorder="1" applyAlignment="1">
      <alignment vertical="center" wrapText="1"/>
    </xf>
    <xf numFmtId="0" fontId="27" fillId="0" borderId="49" xfId="0" applyFont="1" applyFill="1" applyBorder="1" applyAlignment="1">
      <alignment vertical="center" wrapText="1"/>
    </xf>
    <xf numFmtId="0" fontId="27" fillId="0" borderId="51" xfId="0" applyFont="1" applyFill="1" applyBorder="1" applyAlignment="1">
      <alignment vertical="center" wrapText="1"/>
    </xf>
    <xf numFmtId="0" fontId="27" fillId="0" borderId="53" xfId="0" applyFont="1" applyFill="1" applyBorder="1" applyAlignment="1">
      <alignment vertical="center" wrapText="1"/>
    </xf>
    <xf numFmtId="0" fontId="37" fillId="5" borderId="54" xfId="0" applyFont="1" applyFill="1" applyBorder="1" applyAlignment="1">
      <alignment horizontal="center" vertical="center" wrapText="1"/>
    </xf>
    <xf numFmtId="0" fontId="36" fillId="5" borderId="49" xfId="0" applyFont="1" applyFill="1" applyBorder="1" applyAlignment="1">
      <alignment vertical="center" wrapText="1"/>
    </xf>
    <xf numFmtId="0" fontId="37" fillId="5" borderId="55" xfId="0" applyFont="1" applyFill="1" applyBorder="1" applyAlignment="1">
      <alignment horizontal="center" vertical="center" wrapText="1"/>
    </xf>
    <xf numFmtId="1" fontId="27" fillId="5" borderId="55" xfId="0" applyNumberFormat="1" applyFont="1" applyFill="1" applyBorder="1" applyAlignment="1">
      <alignment horizontal="center" vertical="center" wrapText="1"/>
    </xf>
    <xf numFmtId="0" fontId="36" fillId="5" borderId="53" xfId="0" applyFont="1" applyFill="1" applyBorder="1" applyAlignment="1">
      <alignment vertical="center" wrapText="1"/>
    </xf>
    <xf numFmtId="0" fontId="34" fillId="9" borderId="56" xfId="0" applyFont="1" applyFill="1" applyBorder="1" applyAlignment="1">
      <alignment horizontal="center" vertical="center" wrapText="1"/>
    </xf>
    <xf numFmtId="0" fontId="27" fillId="9" borderId="57" xfId="0" applyFont="1" applyFill="1" applyBorder="1" applyAlignment="1">
      <alignment horizontal="center" vertical="center" wrapText="1"/>
    </xf>
    <xf numFmtId="165" fontId="28" fillId="9" borderId="57" xfId="0" applyNumberFormat="1" applyFont="1" applyFill="1" applyBorder="1" applyAlignment="1">
      <alignment horizontal="center" vertical="center" wrapText="1"/>
    </xf>
    <xf numFmtId="0" fontId="31" fillId="5" borderId="57" xfId="0" applyFont="1" applyFill="1" applyBorder="1" applyAlignment="1">
      <alignment vertical="center" wrapText="1"/>
    </xf>
    <xf numFmtId="0" fontId="27" fillId="0" borderId="57" xfId="0" applyFont="1" applyFill="1" applyBorder="1" applyAlignment="1">
      <alignment horizontal="center" vertical="center" wrapText="1"/>
    </xf>
    <xf numFmtId="0" fontId="27" fillId="0" borderId="58" xfId="0" applyFont="1" applyBorder="1" applyAlignment="1">
      <alignment vertical="center" wrapText="1"/>
    </xf>
    <xf numFmtId="9" fontId="27" fillId="0" borderId="50" xfId="0" applyNumberFormat="1" applyFont="1" applyBorder="1" applyAlignment="1">
      <alignment vertical="center" wrapText="1"/>
    </xf>
    <xf numFmtId="9" fontId="27" fillId="0" borderId="50" xfId="2" applyFont="1" applyBorder="1" applyAlignment="1">
      <alignment vertical="center" wrapText="1"/>
    </xf>
    <xf numFmtId="9" fontId="27" fillId="0" borderId="50" xfId="0" applyNumberFormat="1" applyFont="1" applyBorder="1" applyAlignment="1">
      <alignment wrapText="1"/>
    </xf>
    <xf numFmtId="9" fontId="34" fillId="0" borderId="47" xfId="0" applyNumberFormat="1" applyFont="1" applyBorder="1" applyAlignment="1">
      <alignment vertical="center" wrapText="1"/>
    </xf>
    <xf numFmtId="0" fontId="5" fillId="5" borderId="45"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24" xfId="0" applyFont="1" applyBorder="1" applyAlignment="1">
      <alignment horizontal="center" vertical="center" wrapText="1"/>
    </xf>
    <xf numFmtId="0" fontId="5" fillId="5" borderId="46" xfId="0" applyFont="1" applyFill="1" applyBorder="1" applyAlignment="1">
      <alignment horizontal="center" vertical="center" wrapText="1"/>
    </xf>
    <xf numFmtId="9" fontId="5" fillId="5" borderId="46" xfId="0" applyNumberFormat="1" applyFont="1" applyFill="1" applyBorder="1" applyAlignment="1">
      <alignment horizontal="center" vertical="center" wrapText="1"/>
    </xf>
    <xf numFmtId="166" fontId="5" fillId="5" borderId="46" xfId="0" applyNumberFormat="1" applyFont="1" applyFill="1" applyBorder="1" applyAlignment="1">
      <alignment horizontal="center" vertical="center" wrapText="1"/>
    </xf>
    <xf numFmtId="0" fontId="0" fillId="5" borderId="46" xfId="0" applyFont="1" applyFill="1" applyBorder="1" applyAlignment="1">
      <alignment horizontal="center" vertical="center" wrapText="1"/>
    </xf>
    <xf numFmtId="9" fontId="0" fillId="5" borderId="46" xfId="0" applyNumberFormat="1" applyFont="1" applyFill="1" applyBorder="1" applyAlignment="1">
      <alignment vertical="center" wrapText="1"/>
    </xf>
    <xf numFmtId="9" fontId="5" fillId="5" borderId="46" xfId="0" applyNumberFormat="1" applyFont="1" applyFill="1" applyBorder="1" applyAlignment="1">
      <alignment horizontal="center"/>
    </xf>
    <xf numFmtId="0" fontId="0" fillId="5" borderId="46" xfId="0" applyFont="1" applyFill="1" applyBorder="1" applyAlignment="1">
      <alignment horizontal="left" vertical="center" wrapText="1"/>
    </xf>
    <xf numFmtId="0" fontId="44" fillId="0" borderId="46" xfId="0" applyFont="1" applyBorder="1" applyAlignment="1">
      <alignment horizontal="left" vertical="center" wrapText="1"/>
    </xf>
    <xf numFmtId="9" fontId="5" fillId="0" borderId="46" xfId="0" applyNumberFormat="1" applyFont="1" applyBorder="1" applyAlignment="1">
      <alignment horizontal="center" vertical="center"/>
    </xf>
    <xf numFmtId="0" fontId="5" fillId="0" borderId="46" xfId="0" applyFont="1" applyBorder="1" applyAlignment="1">
      <alignment horizontal="left" vertical="center" wrapText="1"/>
    </xf>
    <xf numFmtId="9" fontId="5" fillId="0" borderId="46" xfId="0" applyNumberFormat="1" applyFont="1" applyBorder="1" applyAlignment="1">
      <alignment horizontal="center" vertical="center" wrapText="1"/>
    </xf>
    <xf numFmtId="0" fontId="45" fillId="0" borderId="46" xfId="0" applyFont="1" applyBorder="1" applyAlignment="1">
      <alignment horizontal="left" vertical="top" wrapText="1"/>
    </xf>
    <xf numFmtId="0" fontId="21" fillId="0" borderId="46" xfId="0" applyFont="1" applyBorder="1" applyAlignment="1">
      <alignment horizontal="left" vertical="center" wrapText="1"/>
    </xf>
    <xf numFmtId="9" fontId="0" fillId="0" borderId="46" xfId="0" applyNumberFormat="1" applyFont="1" applyBorder="1" applyAlignment="1">
      <alignment vertical="center" wrapText="1"/>
    </xf>
    <xf numFmtId="0" fontId="25" fillId="0" borderId="46" xfId="1" applyBorder="1" applyAlignment="1">
      <alignment horizontal="left" vertical="center" wrapText="1"/>
    </xf>
    <xf numFmtId="0" fontId="0" fillId="0" borderId="46" xfId="0" applyFont="1" applyBorder="1" applyAlignment="1">
      <alignment vertical="center" wrapText="1"/>
    </xf>
    <xf numFmtId="0" fontId="5" fillId="0" borderId="46" xfId="0" applyFont="1" applyBorder="1" applyAlignment="1">
      <alignment vertical="center" wrapText="1"/>
    </xf>
    <xf numFmtId="0" fontId="14" fillId="0" borderId="46" xfId="0" applyFont="1" applyBorder="1" applyAlignment="1">
      <alignment horizontal="left" vertical="center" wrapText="1"/>
    </xf>
    <xf numFmtId="164" fontId="5" fillId="5" borderId="46" xfId="0" applyNumberFormat="1" applyFont="1" applyFill="1" applyBorder="1" applyAlignment="1">
      <alignment horizontal="center" vertical="center" wrapText="1"/>
    </xf>
    <xf numFmtId="0" fontId="5" fillId="0" borderId="46" xfId="0" applyFont="1" applyBorder="1" applyAlignment="1">
      <alignment horizontal="center" vertical="center" wrapText="1"/>
    </xf>
    <xf numFmtId="169" fontId="5" fillId="0" borderId="46" xfId="3" applyNumberFormat="1" applyFont="1" applyBorder="1" applyAlignment="1">
      <alignment horizontal="right" vertical="center" wrapText="1"/>
    </xf>
    <xf numFmtId="0" fontId="5" fillId="5" borderId="48" xfId="0" applyFont="1" applyFill="1" applyBorder="1" applyAlignment="1">
      <alignment horizontal="center" vertical="center" wrapText="1"/>
    </xf>
    <xf numFmtId="0" fontId="5" fillId="5" borderId="54" xfId="0" applyFont="1" applyFill="1" applyBorder="1" applyAlignment="1">
      <alignment horizontal="center" vertical="center" wrapText="1"/>
    </xf>
    <xf numFmtId="9" fontId="5" fillId="5" borderId="54" xfId="0" applyNumberFormat="1" applyFont="1" applyFill="1" applyBorder="1" applyAlignment="1">
      <alignment horizontal="center" vertical="center" wrapText="1"/>
    </xf>
    <xf numFmtId="166" fontId="5" fillId="5" borderId="54" xfId="0" applyNumberFormat="1" applyFont="1" applyFill="1" applyBorder="1" applyAlignment="1">
      <alignment horizontal="center" vertical="center" wrapText="1"/>
    </xf>
    <xf numFmtId="0" fontId="0" fillId="5" borderId="54" xfId="0" applyFont="1" applyFill="1" applyBorder="1" applyAlignment="1">
      <alignment horizontal="center" vertical="center" wrapText="1"/>
    </xf>
    <xf numFmtId="9" fontId="0" fillId="5" borderId="54" xfId="0" applyNumberFormat="1" applyFont="1" applyFill="1" applyBorder="1" applyAlignment="1">
      <alignment horizontal="center" vertical="center"/>
    </xf>
    <xf numFmtId="9" fontId="0" fillId="5" borderId="54" xfId="0" applyNumberFormat="1" applyFont="1" applyFill="1" applyBorder="1" applyAlignment="1">
      <alignment vertical="center" wrapText="1"/>
    </xf>
    <xf numFmtId="0" fontId="27" fillId="5" borderId="49" xfId="0" applyFont="1" applyFill="1" applyBorder="1"/>
    <xf numFmtId="0" fontId="5" fillId="5" borderId="50" xfId="0" applyFont="1" applyFill="1" applyBorder="1" applyAlignment="1">
      <alignment horizontal="center" vertical="center" wrapText="1"/>
    </xf>
    <xf numFmtId="0" fontId="27" fillId="5" borderId="51" xfId="0" applyFont="1" applyFill="1" applyBorder="1"/>
    <xf numFmtId="0" fontId="5" fillId="5" borderId="52" xfId="0" applyFont="1" applyFill="1" applyBorder="1" applyAlignment="1">
      <alignment horizontal="center" vertical="center" wrapText="1"/>
    </xf>
    <xf numFmtId="0" fontId="5" fillId="5" borderId="55" xfId="0" applyFont="1" applyFill="1" applyBorder="1" applyAlignment="1">
      <alignment horizontal="center" vertical="center" wrapText="1"/>
    </xf>
    <xf numFmtId="9" fontId="5" fillId="5" borderId="55" xfId="0" applyNumberFormat="1" applyFont="1" applyFill="1" applyBorder="1" applyAlignment="1">
      <alignment horizontal="center" vertical="center" wrapText="1"/>
    </xf>
    <xf numFmtId="164" fontId="5" fillId="5" borderId="55" xfId="0" applyNumberFormat="1" applyFont="1" applyFill="1" applyBorder="1" applyAlignment="1">
      <alignment horizontal="center" vertical="center" wrapText="1"/>
    </xf>
    <xf numFmtId="0" fontId="0" fillId="5" borderId="55" xfId="0" applyFont="1" applyFill="1" applyBorder="1" applyAlignment="1">
      <alignment horizontal="center" vertical="center" wrapText="1"/>
    </xf>
    <xf numFmtId="9" fontId="0" fillId="5" borderId="55" xfId="0" applyNumberFormat="1" applyFont="1" applyFill="1" applyBorder="1" applyAlignment="1">
      <alignment vertical="center" wrapText="1"/>
    </xf>
    <xf numFmtId="169" fontId="0" fillId="0" borderId="55" xfId="3" applyNumberFormat="1" applyFont="1" applyBorder="1" applyAlignment="1">
      <alignment vertical="center" wrapText="1"/>
    </xf>
    <xf numFmtId="0" fontId="0" fillId="0" borderId="55" xfId="0" applyFont="1" applyBorder="1" applyAlignment="1">
      <alignment vertical="center" wrapText="1"/>
    </xf>
    <xf numFmtId="0" fontId="5" fillId="5" borderId="56" xfId="0" applyFont="1" applyFill="1" applyBorder="1" applyAlignment="1">
      <alignment horizontal="center" vertical="center" wrapText="1"/>
    </xf>
    <xf numFmtId="0" fontId="5" fillId="5" borderId="57" xfId="0" applyFont="1" applyFill="1" applyBorder="1" applyAlignment="1">
      <alignment horizontal="center" vertical="center" wrapText="1"/>
    </xf>
    <xf numFmtId="9" fontId="5" fillId="5" borderId="57" xfId="0" applyNumberFormat="1" applyFont="1" applyFill="1" applyBorder="1" applyAlignment="1">
      <alignment horizontal="center" vertical="center" wrapText="1"/>
    </xf>
    <xf numFmtId="10" fontId="5" fillId="5" borderId="57" xfId="0" applyNumberFormat="1" applyFont="1" applyFill="1" applyBorder="1" applyAlignment="1">
      <alignment horizontal="center" vertical="center" wrapText="1"/>
    </xf>
    <xf numFmtId="164" fontId="5" fillId="5" borderId="57" xfId="0" applyNumberFormat="1" applyFont="1" applyFill="1" applyBorder="1" applyAlignment="1">
      <alignment horizontal="center" vertical="center" wrapText="1"/>
    </xf>
    <xf numFmtId="0" fontId="0" fillId="5" borderId="57" xfId="0" applyFont="1" applyFill="1" applyBorder="1" applyAlignment="1">
      <alignment horizontal="center" vertical="center" wrapText="1"/>
    </xf>
    <xf numFmtId="0" fontId="0" fillId="5" borderId="57" xfId="0" applyFont="1" applyFill="1" applyBorder="1" applyAlignment="1">
      <alignment vertical="center" wrapText="1"/>
    </xf>
    <xf numFmtId="0" fontId="0" fillId="10" borderId="57" xfId="0" applyFont="1" applyFill="1" applyBorder="1" applyAlignment="1">
      <alignment vertical="center" wrapText="1"/>
    </xf>
    <xf numFmtId="9" fontId="0" fillId="5" borderId="57" xfId="0" applyNumberFormat="1" applyFont="1" applyFill="1" applyBorder="1" applyAlignment="1">
      <alignment vertical="center" wrapText="1"/>
    </xf>
    <xf numFmtId="169" fontId="0" fillId="0" borderId="57" xfId="3" applyNumberFormat="1" applyFont="1" applyBorder="1" applyAlignment="1">
      <alignment vertical="center" wrapText="1"/>
    </xf>
    <xf numFmtId="0" fontId="0" fillId="0" borderId="57" xfId="0" applyFont="1" applyBorder="1" applyAlignment="1">
      <alignment vertical="center" wrapText="1"/>
    </xf>
    <xf numFmtId="0" fontId="29" fillId="0" borderId="58" xfId="0" applyFont="1" applyBorder="1" applyAlignment="1">
      <alignment vertical="center" wrapText="1"/>
    </xf>
    <xf numFmtId="1" fontId="0" fillId="0" borderId="54" xfId="0" applyNumberFormat="1" applyFont="1" applyBorder="1" applyAlignment="1">
      <alignment vertical="center" wrapText="1"/>
    </xf>
    <xf numFmtId="9" fontId="0" fillId="0" borderId="55" xfId="0" applyNumberFormat="1" applyFont="1" applyBorder="1" applyAlignment="1">
      <alignment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9" fontId="5" fillId="0" borderId="57" xfId="0" applyNumberFormat="1" applyFont="1" applyBorder="1" applyAlignment="1">
      <alignment horizontal="center" vertical="center" wrapText="1"/>
    </xf>
    <xf numFmtId="10" fontId="5" fillId="0" borderId="57" xfId="0" applyNumberFormat="1" applyFont="1" applyBorder="1" applyAlignment="1">
      <alignment horizontal="center" vertical="center" wrapText="1"/>
    </xf>
    <xf numFmtId="10" fontId="5" fillId="7" borderId="57" xfId="0" applyNumberFormat="1" applyFont="1" applyFill="1" applyBorder="1" applyAlignment="1">
      <alignment horizontal="center" vertical="center" wrapText="1"/>
    </xf>
    <xf numFmtId="0" fontId="28" fillId="0" borderId="57" xfId="0" applyFont="1" applyBorder="1" applyAlignment="1">
      <alignment horizontal="center" vertical="center" wrapText="1"/>
    </xf>
    <xf numFmtId="164" fontId="5" fillId="0" borderId="57" xfId="0" applyNumberFormat="1" applyFont="1" applyBorder="1" applyAlignment="1">
      <alignment horizontal="center" vertical="center" wrapText="1"/>
    </xf>
    <xf numFmtId="0" fontId="0" fillId="8" borderId="57" xfId="0" applyFont="1" applyFill="1" applyBorder="1" applyAlignment="1">
      <alignment horizontal="center" vertical="center" wrapText="1"/>
    </xf>
    <xf numFmtId="164" fontId="5" fillId="5" borderId="54" xfId="0" applyNumberFormat="1" applyFont="1" applyFill="1" applyBorder="1" applyAlignment="1">
      <alignment horizontal="center" vertical="center" wrapText="1"/>
    </xf>
    <xf numFmtId="0" fontId="0" fillId="0" borderId="54" xfId="0" applyFont="1" applyBorder="1" applyAlignment="1">
      <alignment vertical="center" wrapText="1"/>
    </xf>
    <xf numFmtId="169" fontId="0" fillId="0" borderId="54" xfId="3" applyNumberFormat="1" applyFont="1" applyBorder="1" applyAlignment="1">
      <alignment vertical="center" wrapText="1"/>
    </xf>
    <xf numFmtId="0" fontId="27" fillId="0" borderId="54" xfId="0" applyFont="1" applyBorder="1" applyAlignment="1">
      <alignment vertical="center" wrapText="1"/>
    </xf>
    <xf numFmtId="0" fontId="25" fillId="5" borderId="54" xfId="1" applyFill="1" applyBorder="1" applyAlignment="1">
      <alignment vertical="center" wrapText="1"/>
    </xf>
    <xf numFmtId="0" fontId="27" fillId="0" borderId="55" xfId="0" applyFont="1" applyBorder="1" applyAlignment="1">
      <alignment vertical="center" wrapText="1"/>
    </xf>
    <xf numFmtId="0" fontId="0" fillId="0" borderId="53" xfId="0" applyFont="1" applyBorder="1" applyAlignment="1">
      <alignment vertical="center" wrapText="1"/>
    </xf>
    <xf numFmtId="169" fontId="6" fillId="0" borderId="57" xfId="3" applyNumberFormat="1" applyFont="1" applyBorder="1" applyAlignment="1">
      <alignment vertical="center"/>
    </xf>
    <xf numFmtId="0" fontId="5" fillId="0" borderId="57" xfId="0" applyFont="1" applyBorder="1" applyAlignment="1">
      <alignment vertical="center" wrapText="1"/>
    </xf>
    <xf numFmtId="0" fontId="30" fillId="0" borderId="57" xfId="0" applyFont="1" applyBorder="1" applyAlignment="1">
      <alignment horizontal="left" vertical="center" wrapText="1"/>
    </xf>
    <xf numFmtId="0" fontId="27" fillId="5" borderId="58" xfId="0" applyFont="1" applyFill="1" applyBorder="1" applyAlignment="1">
      <alignment vertical="center" wrapText="1"/>
    </xf>
    <xf numFmtId="9" fontId="0" fillId="0" borderId="57" xfId="0" applyNumberFormat="1" applyFont="1" applyBorder="1" applyAlignment="1">
      <alignment vertical="center" wrapText="1"/>
    </xf>
    <xf numFmtId="0" fontId="46" fillId="5" borderId="57" xfId="1" applyFont="1" applyFill="1" applyBorder="1" applyAlignment="1">
      <alignment vertical="center" wrapText="1"/>
    </xf>
    <xf numFmtId="166" fontId="5" fillId="5" borderId="57" xfId="0" applyNumberFormat="1" applyFont="1" applyFill="1" applyBorder="1" applyAlignment="1">
      <alignment horizontal="center" vertical="center" wrapText="1"/>
    </xf>
    <xf numFmtId="0" fontId="23" fillId="0" borderId="57" xfId="0" applyFont="1" applyBorder="1" applyAlignment="1">
      <alignment horizontal="left" vertical="center" wrapText="1"/>
    </xf>
    <xf numFmtId="0" fontId="25" fillId="0" borderId="57" xfId="1" applyBorder="1" applyAlignment="1">
      <alignment horizontal="left" vertical="center" wrapText="1"/>
    </xf>
    <xf numFmtId="169" fontId="19" fillId="0" borderId="57" xfId="3" applyNumberFormat="1" applyFont="1" applyBorder="1" applyAlignment="1">
      <alignment vertical="center" wrapText="1"/>
    </xf>
    <xf numFmtId="0" fontId="0" fillId="5" borderId="58" xfId="0" applyFont="1" applyFill="1" applyBorder="1" applyAlignment="1">
      <alignment vertical="center" wrapText="1"/>
    </xf>
    <xf numFmtId="0" fontId="5" fillId="0" borderId="54" xfId="0" applyFont="1" applyFill="1" applyBorder="1" applyAlignment="1">
      <alignment horizontal="center" vertical="center" wrapText="1"/>
    </xf>
    <xf numFmtId="1" fontId="5" fillId="0" borderId="54" xfId="0" applyNumberFormat="1" applyFont="1" applyFill="1" applyBorder="1" applyAlignment="1">
      <alignment horizontal="center" vertical="center" wrapText="1"/>
    </xf>
    <xf numFmtId="164" fontId="5" fillId="0" borderId="54" xfId="0" applyNumberFormat="1" applyFont="1" applyFill="1" applyBorder="1" applyAlignment="1">
      <alignment horizontal="center" vertical="center" wrapText="1"/>
    </xf>
    <xf numFmtId="0" fontId="0" fillId="0" borderId="54" xfId="0" applyFont="1" applyFill="1" applyBorder="1" applyAlignment="1">
      <alignment horizontal="center" vertical="center" wrapText="1"/>
    </xf>
    <xf numFmtId="0" fontId="0" fillId="0" borderId="54" xfId="0" applyFont="1" applyFill="1" applyBorder="1" applyAlignment="1">
      <alignment vertical="center" wrapText="1"/>
    </xf>
    <xf numFmtId="9" fontId="0" fillId="0" borderId="54" xfId="0" applyNumberFormat="1" applyFont="1" applyFill="1" applyBorder="1" applyAlignment="1">
      <alignment vertical="center" wrapText="1"/>
    </xf>
    <xf numFmtId="169" fontId="0" fillId="0" borderId="54" xfId="3" applyNumberFormat="1" applyFont="1" applyFill="1" applyBorder="1" applyAlignment="1">
      <alignment vertical="center" wrapText="1"/>
    </xf>
    <xf numFmtId="0" fontId="5" fillId="0" borderId="54" xfId="0" applyFont="1" applyFill="1" applyBorder="1" applyAlignment="1">
      <alignment vertical="center" wrapText="1"/>
    </xf>
    <xf numFmtId="0" fontId="0" fillId="0" borderId="54" xfId="0" applyFont="1" applyFill="1" applyBorder="1" applyAlignment="1">
      <alignment horizontal="left" vertical="center"/>
    </xf>
    <xf numFmtId="0" fontId="0" fillId="0" borderId="49" xfId="0" applyFont="1" applyFill="1" applyBorder="1" applyAlignment="1">
      <alignment vertical="center" wrapText="1"/>
    </xf>
    <xf numFmtId="0" fontId="5" fillId="0" borderId="55" xfId="0" applyFont="1" applyFill="1" applyBorder="1" applyAlignment="1">
      <alignment horizontal="center" vertical="center" wrapText="1"/>
    </xf>
    <xf numFmtId="9" fontId="5" fillId="0" borderId="55" xfId="0" applyNumberFormat="1" applyFont="1" applyFill="1" applyBorder="1" applyAlignment="1">
      <alignment horizontal="center" vertical="center" wrapText="1"/>
    </xf>
    <xf numFmtId="164" fontId="5" fillId="0" borderId="55" xfId="0" applyNumberFormat="1"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5" xfId="0" applyFont="1" applyFill="1" applyBorder="1" applyAlignment="1">
      <alignment vertical="center" wrapText="1"/>
    </xf>
    <xf numFmtId="9" fontId="0" fillId="0" borderId="55" xfId="0" applyNumberFormat="1" applyFont="1" applyFill="1" applyBorder="1" applyAlignment="1">
      <alignment vertical="center" wrapText="1"/>
    </xf>
    <xf numFmtId="169" fontId="0" fillId="0" borderId="55" xfId="3" applyNumberFormat="1" applyFont="1" applyFill="1" applyBorder="1" applyAlignment="1">
      <alignment vertical="center" wrapText="1"/>
    </xf>
    <xf numFmtId="0" fontId="29" fillId="0" borderId="53" xfId="0" applyFont="1" applyFill="1" applyBorder="1" applyAlignment="1">
      <alignment vertical="center" wrapText="1"/>
    </xf>
    <xf numFmtId="9" fontId="0" fillId="0" borderId="54" xfId="0" applyNumberFormat="1" applyFont="1" applyBorder="1" applyAlignment="1">
      <alignment horizontal="center" vertical="center" wrapText="1"/>
    </xf>
    <xf numFmtId="169" fontId="5" fillId="9" borderId="54" xfId="3" applyNumberFormat="1" applyFont="1" applyFill="1" applyBorder="1" applyAlignment="1">
      <alignment vertical="center" wrapText="1"/>
    </xf>
    <xf numFmtId="0" fontId="5" fillId="0" borderId="54" xfId="0" applyFont="1" applyBorder="1" applyAlignment="1">
      <alignment horizontal="left" vertical="center" wrapText="1"/>
    </xf>
    <xf numFmtId="0" fontId="17" fillId="5" borderId="54" xfId="0" applyFont="1" applyFill="1" applyBorder="1" applyAlignment="1">
      <alignment horizontal="center" vertical="center" wrapText="1"/>
    </xf>
    <xf numFmtId="9" fontId="0" fillId="0" borderId="55" xfId="0" applyNumberFormat="1" applyFont="1" applyBorder="1" applyAlignment="1">
      <alignment horizontal="center" vertical="center" wrapText="1"/>
    </xf>
    <xf numFmtId="169" fontId="5" fillId="0" borderId="55" xfId="3" applyNumberFormat="1" applyFont="1" applyBorder="1" applyAlignment="1">
      <alignment vertical="center" wrapText="1"/>
    </xf>
    <xf numFmtId="0" fontId="18" fillId="5" borderId="55" xfId="0" applyFont="1" applyFill="1" applyBorder="1" applyAlignment="1">
      <alignment vertical="center" wrapText="1"/>
    </xf>
    <xf numFmtId="0" fontId="16" fillId="5" borderId="54" xfId="0" applyFont="1" applyFill="1" applyBorder="1" applyAlignment="1">
      <alignment vertical="center" wrapText="1"/>
    </xf>
    <xf numFmtId="0" fontId="28" fillId="5" borderId="55" xfId="0" applyFont="1" applyFill="1" applyBorder="1" applyAlignment="1">
      <alignment vertical="center" wrapText="1"/>
    </xf>
    <xf numFmtId="49" fontId="27" fillId="0" borderId="57" xfId="0" applyNumberFormat="1" applyFont="1" applyBorder="1" applyAlignment="1">
      <alignment vertical="center" wrapText="1"/>
    </xf>
    <xf numFmtId="0" fontId="7" fillId="5" borderId="57" xfId="0" applyFont="1" applyFill="1" applyBorder="1" applyAlignment="1">
      <alignment vertical="center" wrapText="1"/>
    </xf>
    <xf numFmtId="9" fontId="0" fillId="10" borderId="57" xfId="0" applyNumberFormat="1" applyFont="1" applyFill="1" applyBorder="1" applyAlignment="1">
      <alignment vertical="center" wrapText="1"/>
    </xf>
    <xf numFmtId="0" fontId="27" fillId="10" borderId="57" xfId="0" applyFont="1" applyFill="1" applyBorder="1" applyAlignment="1">
      <alignment vertical="center" wrapText="1"/>
    </xf>
    <xf numFmtId="1" fontId="5" fillId="5" borderId="57" xfId="0" applyNumberFormat="1" applyFont="1" applyFill="1" applyBorder="1" applyAlignment="1">
      <alignment horizontal="center" vertical="center" wrapText="1"/>
    </xf>
    <xf numFmtId="0" fontId="27" fillId="0" borderId="57" xfId="0" applyFont="1" applyBorder="1" applyAlignment="1">
      <alignment vertical="center" wrapText="1"/>
    </xf>
    <xf numFmtId="1" fontId="5" fillId="5" borderId="54" xfId="0" applyNumberFormat="1" applyFont="1" applyFill="1" applyBorder="1" applyAlignment="1">
      <alignment horizontal="center" vertical="center" wrapText="1"/>
    </xf>
    <xf numFmtId="1" fontId="0" fillId="5" borderId="54" xfId="0" applyNumberFormat="1" applyFont="1" applyFill="1" applyBorder="1" applyAlignment="1">
      <alignment horizontal="center" vertical="center" wrapText="1"/>
    </xf>
    <xf numFmtId="9" fontId="0" fillId="5" borderId="55" xfId="0" applyNumberFormat="1" applyFont="1" applyFill="1" applyBorder="1" applyAlignment="1">
      <alignment horizontal="center" vertical="center" wrapText="1"/>
    </xf>
    <xf numFmtId="164" fontId="0" fillId="5" borderId="55" xfId="0" applyNumberFormat="1" applyFont="1" applyFill="1" applyBorder="1" applyAlignment="1">
      <alignment horizontal="center" vertical="center"/>
    </xf>
    <xf numFmtId="0" fontId="0" fillId="5" borderId="55" xfId="0" applyFont="1" applyFill="1" applyBorder="1" applyAlignment="1">
      <alignment horizontal="center" vertical="center"/>
    </xf>
    <xf numFmtId="1" fontId="5" fillId="5" borderId="55" xfId="0" applyNumberFormat="1" applyFont="1" applyFill="1" applyBorder="1" applyAlignment="1">
      <alignment horizontal="center" vertical="center" wrapText="1"/>
    </xf>
    <xf numFmtId="0" fontId="5" fillId="0" borderId="55" xfId="0" applyFont="1" applyBorder="1" applyAlignment="1">
      <alignment vertical="center" wrapText="1"/>
    </xf>
    <xf numFmtId="0" fontId="38" fillId="0" borderId="55" xfId="0" applyFont="1" applyBorder="1" applyAlignment="1">
      <alignment horizontal="left" vertical="center" wrapText="1"/>
    </xf>
    <xf numFmtId="9" fontId="34" fillId="11" borderId="50" xfId="0" applyNumberFormat="1" applyFont="1" applyFill="1" applyBorder="1" applyAlignment="1">
      <alignment wrapText="1"/>
    </xf>
    <xf numFmtId="0" fontId="34" fillId="11" borderId="51" xfId="0" applyFont="1" applyFill="1" applyBorder="1" applyAlignment="1">
      <alignment wrapText="1"/>
    </xf>
    <xf numFmtId="164" fontId="34" fillId="11" borderId="50" xfId="0" applyNumberFormat="1" applyFont="1" applyFill="1" applyBorder="1" applyAlignment="1">
      <alignment vertical="center" wrapText="1"/>
    </xf>
    <xf numFmtId="0" fontId="34" fillId="11" borderId="51" xfId="0" applyFont="1" applyFill="1" applyBorder="1" applyAlignment="1">
      <alignment vertical="center" wrapText="1"/>
    </xf>
    <xf numFmtId="9" fontId="34" fillId="11" borderId="50" xfId="2" applyFont="1" applyFill="1" applyBorder="1" applyAlignment="1">
      <alignment vertical="center" wrapText="1"/>
    </xf>
    <xf numFmtId="169" fontId="27" fillId="11" borderId="50" xfId="3" applyNumberFormat="1" applyFont="1" applyFill="1" applyBorder="1" applyAlignment="1">
      <alignment vertical="center" wrapText="1"/>
    </xf>
    <xf numFmtId="0" fontId="27" fillId="11" borderId="51" xfId="0" applyFont="1" applyFill="1" applyBorder="1" applyAlignment="1">
      <alignment vertical="center" wrapText="1"/>
    </xf>
    <xf numFmtId="9" fontId="27" fillId="11" borderId="50" xfId="2" applyFont="1" applyFill="1" applyBorder="1" applyAlignment="1">
      <alignment vertical="center" wrapText="1"/>
    </xf>
    <xf numFmtId="0" fontId="4" fillId="0" borderId="40" xfId="0" applyFont="1" applyBorder="1" applyAlignment="1">
      <alignment vertical="center" wrapText="1"/>
    </xf>
    <xf numFmtId="9" fontId="47" fillId="0" borderId="47" xfId="0" applyNumberFormat="1" applyFont="1" applyBorder="1" applyAlignment="1">
      <alignment horizontal="center" vertical="center" wrapText="1"/>
    </xf>
    <xf numFmtId="9" fontId="0" fillId="0" borderId="0" xfId="2" applyFont="1" applyAlignment="1">
      <alignment vertical="center" wrapText="1"/>
    </xf>
    <xf numFmtId="0" fontId="27" fillId="5" borderId="51"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27" fillId="5" borderId="55" xfId="0" applyFont="1" applyFill="1" applyBorder="1" applyAlignment="1">
      <alignment horizontal="center" vertical="center" wrapText="1"/>
    </xf>
    <xf numFmtId="165" fontId="27" fillId="5" borderId="46" xfId="0" applyNumberFormat="1" applyFont="1" applyFill="1" applyBorder="1" applyAlignment="1">
      <alignment horizontal="center" vertical="center" wrapText="1"/>
    </xf>
    <xf numFmtId="165" fontId="27" fillId="5" borderId="55" xfId="0" applyNumberFormat="1"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1" fillId="0" borderId="15" xfId="0" applyFont="1" applyBorder="1"/>
    <xf numFmtId="0" fontId="32" fillId="2" borderId="1" xfId="0" applyFont="1" applyFill="1" applyBorder="1" applyAlignment="1">
      <alignment horizontal="center" vertical="top" wrapText="1"/>
    </xf>
    <xf numFmtId="0" fontId="31" fillId="0" borderId="2" xfId="0" applyFont="1" applyBorder="1"/>
    <xf numFmtId="0" fontId="31" fillId="0" borderId="3" xfId="0" applyFont="1" applyBorder="1"/>
    <xf numFmtId="0" fontId="32" fillId="3" borderId="4" xfId="0" applyFont="1" applyFill="1" applyBorder="1" applyAlignment="1">
      <alignment horizontal="center" vertical="center" wrapText="1"/>
    </xf>
    <xf numFmtId="0" fontId="42" fillId="0" borderId="2" xfId="0" applyFont="1" applyBorder="1"/>
    <xf numFmtId="0" fontId="42" fillId="0" borderId="3" xfId="0" applyFont="1" applyBorder="1"/>
    <xf numFmtId="0" fontId="33" fillId="0" borderId="5" xfId="0" applyFont="1" applyBorder="1" applyAlignment="1">
      <alignment horizontal="center" vertical="center" wrapText="1"/>
    </xf>
    <xf numFmtId="0" fontId="31" fillId="0" borderId="11" xfId="0" applyFont="1" applyBorder="1"/>
    <xf numFmtId="0" fontId="33" fillId="0" borderId="6" xfId="0" applyFont="1" applyBorder="1" applyAlignment="1">
      <alignment horizontal="center" vertical="center" wrapText="1"/>
    </xf>
    <xf numFmtId="0" fontId="31" fillId="0" borderId="12" xfId="0" applyFont="1" applyBorder="1"/>
    <xf numFmtId="165" fontId="28" fillId="5" borderId="54" xfId="0" applyNumberFormat="1" applyFont="1" applyFill="1" applyBorder="1" applyAlignment="1">
      <alignment horizontal="center" vertical="center" wrapText="1"/>
    </xf>
    <xf numFmtId="0" fontId="31" fillId="0" borderId="46" xfId="0" applyFont="1" applyBorder="1" applyAlignment="1">
      <alignment vertical="center" wrapText="1"/>
    </xf>
    <xf numFmtId="0" fontId="31" fillId="0" borderId="55" xfId="0" applyFont="1" applyBorder="1" applyAlignment="1">
      <alignment vertical="center" wrapText="1"/>
    </xf>
    <xf numFmtId="0" fontId="36" fillId="5" borderId="46" xfId="0" applyFont="1" applyFill="1" applyBorder="1" applyAlignment="1">
      <alignment horizontal="center" vertical="center" wrapText="1"/>
    </xf>
    <xf numFmtId="0" fontId="36" fillId="5" borderId="55"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31" fillId="0" borderId="8" xfId="0" applyFont="1" applyBorder="1"/>
    <xf numFmtId="0" fontId="31" fillId="0" borderId="9" xfId="0" applyFont="1" applyBorder="1"/>
    <xf numFmtId="0" fontId="33" fillId="0" borderId="10" xfId="0" applyFont="1" applyBorder="1" applyAlignment="1">
      <alignment horizontal="center" vertical="center" wrapText="1"/>
    </xf>
    <xf numFmtId="0" fontId="31" fillId="0" borderId="14" xfId="0" applyFont="1" applyBorder="1"/>
    <xf numFmtId="0" fontId="27" fillId="5" borderId="54" xfId="0" applyFont="1" applyFill="1" applyBorder="1" applyAlignment="1">
      <alignment horizontal="center" vertical="center" wrapText="1"/>
    </xf>
    <xf numFmtId="164" fontId="27" fillId="5" borderId="54" xfId="0" applyNumberFormat="1" applyFont="1" applyFill="1" applyBorder="1" applyAlignment="1">
      <alignment horizontal="center" vertical="center" wrapText="1"/>
    </xf>
    <xf numFmtId="168" fontId="37" fillId="5" borderId="54" xfId="0" applyNumberFormat="1" applyFont="1" applyFill="1" applyBorder="1" applyAlignment="1">
      <alignment horizontal="center" vertical="center" wrapText="1"/>
    </xf>
    <xf numFmtId="164" fontId="27" fillId="5" borderId="46" xfId="0" applyNumberFormat="1"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1" fillId="0" borderId="50" xfId="0" applyFont="1" applyBorder="1" applyAlignment="1">
      <alignment vertical="center" wrapText="1"/>
    </xf>
    <xf numFmtId="0" fontId="31" fillId="0" borderId="52" xfId="0" applyFont="1" applyBorder="1" applyAlignment="1">
      <alignment vertical="center" wrapText="1"/>
    </xf>
    <xf numFmtId="0" fontId="40" fillId="0" borderId="48" xfId="0" applyFont="1" applyFill="1" applyBorder="1" applyAlignment="1">
      <alignment horizontal="center" vertical="center" wrapText="1"/>
    </xf>
    <xf numFmtId="0" fontId="31" fillId="0" borderId="50" xfId="0" applyFont="1" applyFill="1" applyBorder="1" applyAlignment="1">
      <alignment vertical="center" wrapText="1"/>
    </xf>
    <xf numFmtId="0" fontId="31" fillId="0" borderId="52" xfId="0" applyFont="1" applyFill="1" applyBorder="1" applyAlignment="1">
      <alignment vertical="center" wrapText="1"/>
    </xf>
    <xf numFmtId="0" fontId="28" fillId="0" borderId="54" xfId="0" applyFont="1" applyFill="1" applyBorder="1" applyAlignment="1">
      <alignment horizontal="center" vertical="center" wrapText="1"/>
    </xf>
    <xf numFmtId="0" fontId="31" fillId="0" borderId="46" xfId="0" applyFont="1" applyFill="1" applyBorder="1" applyAlignment="1">
      <alignment vertical="center" wrapText="1"/>
    </xf>
    <xf numFmtId="0" fontId="28" fillId="0" borderId="46" xfId="0" applyFont="1" applyFill="1" applyBorder="1" applyAlignment="1">
      <alignment horizontal="center" vertical="center" wrapText="1"/>
    </xf>
    <xf numFmtId="165" fontId="39" fillId="5" borderId="46" xfId="0" applyNumberFormat="1" applyFont="1" applyFill="1" applyBorder="1" applyAlignment="1">
      <alignment horizontal="center" vertical="center" wrapText="1"/>
    </xf>
    <xf numFmtId="0" fontId="43" fillId="0" borderId="48" xfId="0" applyFont="1" applyBorder="1" applyAlignment="1">
      <alignment horizontal="center" vertical="center" wrapText="1"/>
    </xf>
    <xf numFmtId="0" fontId="43" fillId="0" borderId="49" xfId="0" applyFont="1" applyBorder="1" applyAlignment="1">
      <alignment horizontal="center" vertical="center" wrapText="1"/>
    </xf>
    <xf numFmtId="165" fontId="28" fillId="0" borderId="54" xfId="0" applyNumberFormat="1" applyFont="1" applyBorder="1" applyAlignment="1">
      <alignment vertical="center" wrapText="1"/>
    </xf>
    <xf numFmtId="165" fontId="28" fillId="0" borderId="54" xfId="0" applyNumberFormat="1" applyFont="1" applyFill="1" applyBorder="1" applyAlignment="1">
      <alignment horizontal="center" vertical="center" wrapText="1"/>
    </xf>
    <xf numFmtId="164" fontId="28" fillId="0" borderId="54" xfId="0" applyNumberFormat="1"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 fillId="0" borderId="34" xfId="0" applyFont="1" applyBorder="1"/>
    <xf numFmtId="0" fontId="12" fillId="3" borderId="35" xfId="0" applyFont="1" applyFill="1" applyBorder="1" applyAlignment="1">
      <alignment horizontal="center" vertical="center" wrapText="1"/>
    </xf>
    <xf numFmtId="0" fontId="1" fillId="0" borderId="35" xfId="0" applyFont="1" applyBorder="1"/>
    <xf numFmtId="0" fontId="9" fillId="2" borderId="24" xfId="0" applyFont="1" applyFill="1" applyBorder="1" applyAlignment="1">
      <alignment horizontal="center" vertical="center" wrapText="1"/>
    </xf>
    <xf numFmtId="0" fontId="1" fillId="0" borderId="25" xfId="0" applyFont="1" applyBorder="1"/>
    <xf numFmtId="0" fontId="1" fillId="0" borderId="26" xfId="0" applyFont="1" applyBorder="1"/>
    <xf numFmtId="0" fontId="10" fillId="3" borderId="27" xfId="0" applyFont="1" applyFill="1" applyBorder="1" applyAlignment="1">
      <alignment horizontal="center" vertical="center" wrapText="1"/>
    </xf>
    <xf numFmtId="0" fontId="1" fillId="0" borderId="28" xfId="0" applyFont="1" applyBorder="1"/>
    <xf numFmtId="0" fontId="1" fillId="0" borderId="29" xfId="0" applyFont="1" applyBorder="1"/>
    <xf numFmtId="0" fontId="11" fillId="0" borderId="16" xfId="0" applyFont="1" applyBorder="1" applyAlignment="1">
      <alignment horizontal="center" vertical="center" wrapText="1"/>
    </xf>
    <xf numFmtId="0" fontId="1" fillId="0" borderId="23" xfId="0" applyFont="1" applyBorder="1"/>
    <xf numFmtId="0" fontId="11" fillId="0" borderId="17" xfId="0" applyFont="1" applyBorder="1" applyAlignment="1">
      <alignment horizontal="center" vertical="center" wrapText="1"/>
    </xf>
    <xf numFmtId="0" fontId="1" fillId="0" borderId="19" xfId="0" applyFont="1" applyBorder="1"/>
    <xf numFmtId="0" fontId="12" fillId="0" borderId="17" xfId="0" applyFont="1" applyBorder="1" applyAlignment="1">
      <alignment horizontal="center" vertical="center" wrapText="1"/>
    </xf>
    <xf numFmtId="0" fontId="5" fillId="5" borderId="54" xfId="0" applyFont="1" applyFill="1" applyBorder="1" applyAlignment="1">
      <alignment horizontal="center" vertical="center" wrapText="1"/>
    </xf>
    <xf numFmtId="0" fontId="1" fillId="0" borderId="55" xfId="0" applyFont="1" applyBorder="1"/>
    <xf numFmtId="169" fontId="0" fillId="0" borderId="54" xfId="3" applyNumberFormat="1" applyFont="1" applyBorder="1" applyAlignment="1">
      <alignment vertical="center" wrapText="1"/>
    </xf>
    <xf numFmtId="169" fontId="1" fillId="0" borderId="55" xfId="3" applyNumberFormat="1" applyFont="1" applyBorder="1"/>
    <xf numFmtId="49" fontId="0" fillId="0" borderId="54" xfId="0" applyNumberFormat="1" applyFont="1" applyBorder="1" applyAlignment="1">
      <alignment vertical="center" wrapText="1"/>
    </xf>
    <xf numFmtId="49" fontId="1" fillId="0" borderId="55" xfId="0" applyNumberFormat="1" applyFont="1" applyBorder="1"/>
    <xf numFmtId="169" fontId="0" fillId="0" borderId="46" xfId="3" applyNumberFormat="1" applyFont="1" applyBorder="1" applyAlignment="1">
      <alignment vertical="center" wrapText="1"/>
    </xf>
    <xf numFmtId="169" fontId="0" fillId="0" borderId="55" xfId="3" applyNumberFormat="1" applyFont="1" applyBorder="1" applyAlignment="1">
      <alignment vertical="center" wrapText="1"/>
    </xf>
    <xf numFmtId="0" fontId="11" fillId="5" borderId="16" xfId="0" applyFont="1" applyFill="1" applyBorder="1" applyAlignment="1">
      <alignment horizontal="center" vertical="center" wrapText="1"/>
    </xf>
    <xf numFmtId="0" fontId="1" fillId="0" borderId="11" xfId="0" applyFont="1" applyBorder="1"/>
    <xf numFmtId="0" fontId="1" fillId="0" borderId="20" xfId="0" applyFont="1" applyBorder="1"/>
    <xf numFmtId="0" fontId="5" fillId="5" borderId="22" xfId="0" applyFont="1" applyFill="1" applyBorder="1" applyAlignment="1">
      <alignment horizontal="center" vertical="center" wrapText="1"/>
    </xf>
    <xf numFmtId="0" fontId="1" fillId="0" borderId="36" xfId="0" applyFont="1" applyBorder="1"/>
    <xf numFmtId="0" fontId="1" fillId="0" borderId="45" xfId="0" applyFont="1" applyBorder="1"/>
    <xf numFmtId="0" fontId="5" fillId="5" borderId="46" xfId="0" applyFont="1" applyFill="1" applyBorder="1" applyAlignment="1">
      <alignment horizontal="center" vertical="center" wrapText="1"/>
    </xf>
    <xf numFmtId="0" fontId="1" fillId="0" borderId="46" xfId="0" applyFont="1" applyBorder="1"/>
    <xf numFmtId="0" fontId="5" fillId="5" borderId="38" xfId="0" applyFont="1" applyFill="1" applyBorder="1" applyAlignment="1">
      <alignment horizontal="center" vertical="center" wrapText="1"/>
    </xf>
    <xf numFmtId="0" fontId="1" fillId="0" borderId="40" xfId="0" applyFont="1" applyBorder="1"/>
    <xf numFmtId="0" fontId="1" fillId="0" borderId="42" xfId="0" applyFont="1" applyBorder="1"/>
    <xf numFmtId="0" fontId="5" fillId="5" borderId="48" xfId="0" applyFont="1" applyFill="1" applyBorder="1" applyAlignment="1">
      <alignment horizontal="center" vertical="center" wrapText="1"/>
    </xf>
    <xf numFmtId="0" fontId="1" fillId="0" borderId="52" xfId="0" applyFont="1" applyBorder="1"/>
    <xf numFmtId="0" fontId="5" fillId="5" borderId="50" xfId="0" applyFont="1" applyFill="1" applyBorder="1" applyAlignment="1">
      <alignment horizontal="center" vertical="center" wrapText="1"/>
    </xf>
    <xf numFmtId="0" fontId="1" fillId="0" borderId="50" xfId="0" applyFont="1" applyBorder="1"/>
    <xf numFmtId="164" fontId="5" fillId="5" borderId="54" xfId="0" applyNumberFormat="1" applyFont="1" applyFill="1" applyBorder="1" applyAlignment="1">
      <alignment horizontal="center" vertical="center" wrapText="1"/>
    </xf>
    <xf numFmtId="0" fontId="0" fillId="0" borderId="54" xfId="0" applyFont="1" applyBorder="1" applyAlignment="1">
      <alignment vertical="center" wrapText="1"/>
    </xf>
    <xf numFmtId="0" fontId="20" fillId="0" borderId="54" xfId="0" applyFont="1" applyBorder="1" applyAlignment="1">
      <alignment vertical="center" wrapText="1"/>
    </xf>
    <xf numFmtId="0" fontId="13" fillId="4" borderId="30" xfId="0" applyFont="1" applyFill="1" applyBorder="1" applyAlignment="1">
      <alignment horizontal="center" vertical="center" wrapText="1"/>
    </xf>
    <xf numFmtId="0" fontId="1" fillId="0" borderId="31" xfId="0" applyFont="1" applyBorder="1"/>
    <xf numFmtId="0" fontId="1" fillId="0" borderId="32" xfId="0" applyFont="1" applyBorder="1"/>
    <xf numFmtId="0" fontId="11" fillId="0" borderId="30" xfId="0" applyFont="1" applyBorder="1" applyAlignment="1">
      <alignment horizontal="center" vertical="center" wrapText="1"/>
    </xf>
    <xf numFmtId="0" fontId="12" fillId="3" borderId="33" xfId="0" applyFont="1" applyFill="1" applyBorder="1" applyAlignment="1">
      <alignment horizontal="center" vertical="center" wrapText="1"/>
    </xf>
    <xf numFmtId="0" fontId="1" fillId="0" borderId="33" xfId="0" applyFont="1" applyBorder="1"/>
    <xf numFmtId="0" fontId="5" fillId="0" borderId="48" xfId="0" applyFont="1" applyFill="1" applyBorder="1" applyAlignment="1">
      <alignment horizontal="center" vertical="center" wrapText="1"/>
    </xf>
    <xf numFmtId="0" fontId="1" fillId="0" borderId="52" xfId="0" applyFont="1" applyFill="1" applyBorder="1"/>
    <xf numFmtId="0" fontId="5" fillId="0" borderId="54" xfId="0" applyFont="1" applyFill="1" applyBorder="1" applyAlignment="1">
      <alignment horizontal="center" vertical="center" wrapText="1"/>
    </xf>
    <xf numFmtId="0" fontId="1" fillId="0" borderId="55" xfId="0" applyFont="1" applyFill="1" applyBorder="1"/>
    <xf numFmtId="0" fontId="11" fillId="5" borderId="37" xfId="0" applyFont="1" applyFill="1" applyBorder="1" applyAlignment="1">
      <alignment horizontal="center" vertical="center" wrapText="1"/>
    </xf>
    <xf numFmtId="0" fontId="1" fillId="0" borderId="39" xfId="0" applyFont="1" applyBorder="1"/>
    <xf numFmtId="0" fontId="1" fillId="0" borderId="41" xfId="0" applyFont="1" applyBorder="1"/>
    <xf numFmtId="0" fontId="25" fillId="5" borderId="54" xfId="1" applyFill="1" applyBorder="1" applyAlignment="1">
      <alignment horizontal="center" vertical="center" wrapText="1"/>
    </xf>
    <xf numFmtId="0" fontId="0" fillId="5" borderId="55" xfId="0" applyFont="1" applyFill="1" applyBorder="1" applyAlignment="1">
      <alignment horizontal="center" vertical="center" wrapText="1"/>
    </xf>
    <xf numFmtId="9" fontId="0" fillId="5" borderId="54" xfId="0" applyNumberFormat="1" applyFont="1" applyFill="1" applyBorder="1" applyAlignment="1">
      <alignment horizontal="center" vertical="center" wrapText="1"/>
    </xf>
    <xf numFmtId="9" fontId="0" fillId="5" borderId="55" xfId="0" applyNumberFormat="1" applyFont="1" applyFill="1" applyBorder="1" applyAlignment="1">
      <alignment horizontal="center" vertical="center" wrapText="1"/>
    </xf>
    <xf numFmtId="169" fontId="0" fillId="0" borderId="54" xfId="3" applyNumberFormat="1" applyFont="1" applyBorder="1" applyAlignment="1">
      <alignment horizontal="center" vertical="center" wrapText="1"/>
    </xf>
    <xf numFmtId="169" fontId="0" fillId="0" borderId="55" xfId="3" applyNumberFormat="1" applyFont="1" applyBorder="1" applyAlignment="1">
      <alignment horizontal="center" vertical="center" wrapText="1"/>
    </xf>
    <xf numFmtId="0" fontId="29" fillId="0" borderId="49" xfId="0" applyFont="1" applyBorder="1" applyAlignment="1">
      <alignment horizontal="center" vertical="center" wrapText="1"/>
    </xf>
    <xf numFmtId="0" fontId="29" fillId="0" borderId="53" xfId="0" applyFont="1" applyBorder="1" applyAlignment="1">
      <alignment horizontal="center" vertical="center" wrapText="1"/>
    </xf>
    <xf numFmtId="0" fontId="27" fillId="5" borderId="49" xfId="0" applyFont="1" applyFill="1" applyBorder="1" applyAlignment="1">
      <alignment horizontal="center" vertical="center" wrapText="1"/>
    </xf>
    <xf numFmtId="0" fontId="0" fillId="5" borderId="53" xfId="0" applyFont="1" applyFill="1" applyBorder="1" applyAlignment="1">
      <alignment horizontal="center" vertical="center" wrapText="1"/>
    </xf>
    <xf numFmtId="49" fontId="26" fillId="0" borderId="57" xfId="0" applyNumberFormat="1" applyFont="1" applyBorder="1" applyAlignment="1">
      <alignment vertical="center" wrapText="1"/>
    </xf>
  </cellXfs>
  <cellStyles count="4">
    <cellStyle name="Hipervínculo" xfId="1" builtinId="8"/>
    <cellStyle name="Moneda" xfId="3" builtinId="4"/>
    <cellStyle name="Normal" xfId="0" builtinId="0"/>
    <cellStyle name="Porcentaje" xfId="2" builtinId="5"/>
  </cellStyles>
  <dxfs count="0"/>
  <tableStyles count="0" defaultTableStyle="TableStyleMedium2" defaultPivotStyle="PivotStyleLight16"/>
  <colors>
    <mruColors>
      <color rgb="FFE6FE9A"/>
      <color rgb="FFFF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PDzcCJo-hDSCbbbAwG5bVdhZzxJNrpXD" TargetMode="External"/><Relationship Id="rId2" Type="http://schemas.openxmlformats.org/officeDocument/2006/relationships/hyperlink" Target="https://drive.google.com/drive/folders/1mg8NKriTHdog2F4acZRM-fu40VrOk4Re" TargetMode="External"/><Relationship Id="rId1" Type="http://schemas.openxmlformats.org/officeDocument/2006/relationships/hyperlink" Target="https://drive.google.com/file/d/1RRlIGdz22nGy4SVbDsmxI2yHlnnmWK_0/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drive/folders/1PDzcCJo-hDSCbbbAwG5bVdhZzxJNrpX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3" Type="http://schemas.openxmlformats.org/officeDocument/2006/relationships/hyperlink" Target="https://drive.google.com/drive/folders/12YY4TbV_MdKtXX1-DsJJNloeuJNmBPab" TargetMode="External"/><Relationship Id="rId7" Type="http://schemas.openxmlformats.org/officeDocument/2006/relationships/hyperlink" Target="https://drive.google.com/drive/folders/1L5zI1SYmo6aX495ES2YeWu_9eh7BvVNq?usp=sharing" TargetMode="External"/><Relationship Id="rId12" Type="http://schemas.openxmlformats.org/officeDocument/2006/relationships/hyperlink" Target="https://drive.google.com/drive/folders/1VIBNoCKmjbswMf6dJmaCdhmHsUS9qPGR" TargetMode="External"/><Relationship Id="rId2" Type="http://schemas.openxmlformats.org/officeDocument/2006/relationships/hyperlink" Target="https://drive.google.com/drive/folders/1rwGc718IYbmGKeGpfy9Ocv4VhVr9IJ2L" TargetMode="External"/><Relationship Id="rId1" Type="http://schemas.openxmlformats.org/officeDocument/2006/relationships/hyperlink" Target="https://drive.google.com/drive/folders/1c9UpIPde7eFIhLMln8Gm7Bol0oiL33FP?usp=sharing" TargetMode="External"/><Relationship Id="rId6" Type="http://schemas.openxmlformats.org/officeDocument/2006/relationships/hyperlink" Target="https://drive.google.com/drive/folders/1vDDiWJwK4wrkqVcCECeZrLZ4poV3D7pd" TargetMode="External"/><Relationship Id="rId11" Type="http://schemas.openxmlformats.org/officeDocument/2006/relationships/hyperlink" Target="https://infotepsai.edu.co/infotep/normatividad/acuerdos/acuerdos-2020/133-acuerdo-022-poltica-gestin-estadstica/file" TargetMode="External"/><Relationship Id="rId5" Type="http://schemas.openxmlformats.org/officeDocument/2006/relationships/hyperlink" Target="https://drive.google.com/file/d/1vwS8SDOG-vLKh-s8jjU9ZWt_QVELK-6t/view?usp=sharing" TargetMode="External"/><Relationship Id="rId10" Type="http://schemas.openxmlformats.org/officeDocument/2006/relationships/hyperlink" Target="https://drive.google.com/drive/folders/1IKe9RC2nJbokhqBFDTqhiagxzM_LYXW4" TargetMode="External"/><Relationship Id="rId4" Type="http://schemas.openxmlformats.org/officeDocument/2006/relationships/hyperlink" Target="https://drive.google.com/file/d/1Zn-3kuDLXx1jdPWb3wQ45XB-WTXWUtOK/view?usp=sharing" TargetMode="External"/><Relationship Id="rId9" Type="http://schemas.openxmlformats.org/officeDocument/2006/relationships/hyperlink" Target="https://drive.google.com/drive/folders/14xZwWBEkfRXrfIyTuQz56N9GWfIf8M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Z1002"/>
  <sheetViews>
    <sheetView showGridLines="0" workbookViewId="0">
      <pane xSplit="3" ySplit="3" topLeftCell="F47" activePane="bottomRight" state="frozen"/>
      <selection pane="topRight" activeCell="D1" sqref="D1"/>
      <selection pane="bottomLeft" activeCell="A4" sqref="A4"/>
      <selection pane="bottomRight" activeCell="N43" sqref="N43"/>
    </sheetView>
  </sheetViews>
  <sheetFormatPr baseColWidth="10" defaultColWidth="12.625" defaultRowHeight="15" customHeight="1"/>
  <cols>
    <col min="1" max="1" width="14.625" customWidth="1"/>
    <col min="2" max="2" width="17" customWidth="1"/>
    <col min="3" max="3" width="29.5" customWidth="1"/>
    <col min="4" max="4" width="21.625" customWidth="1"/>
    <col min="5" max="5" width="21.5" customWidth="1"/>
    <col min="6" max="6" width="8.5" customWidth="1"/>
    <col min="7" max="7" width="8.25" customWidth="1"/>
    <col min="8" max="9" width="9.875" hidden="1" customWidth="1"/>
    <col min="10" max="10" width="12.25" hidden="1" customWidth="1"/>
    <col min="11" max="11" width="12.5" customWidth="1"/>
    <col min="12" max="12" width="11.75" customWidth="1"/>
    <col min="13" max="13" width="21.875" customWidth="1"/>
    <col min="14" max="14" width="22.625" customWidth="1"/>
    <col min="15" max="15" width="24.375" hidden="1" customWidth="1"/>
    <col min="16" max="16" width="23.375" hidden="1" customWidth="1"/>
    <col min="17" max="17" width="30.625" customWidth="1"/>
    <col min="18" max="18" width="16.875" customWidth="1"/>
    <col min="19" max="19" width="30.625" customWidth="1"/>
    <col min="20" max="20" width="85.625" customWidth="1"/>
    <col min="21" max="21" width="36.875" customWidth="1"/>
    <col min="22" max="22" width="44.375" customWidth="1"/>
  </cols>
  <sheetData>
    <row r="1" spans="1:26" ht="72" customHeight="1">
      <c r="A1" s="280" t="s">
        <v>0</v>
      </c>
      <c r="B1" s="281"/>
      <c r="C1" s="281"/>
      <c r="D1" s="281"/>
      <c r="E1" s="281"/>
      <c r="F1" s="281"/>
      <c r="G1" s="281"/>
      <c r="H1" s="281"/>
      <c r="I1" s="281"/>
      <c r="J1" s="281"/>
      <c r="K1" s="281"/>
      <c r="L1" s="281"/>
      <c r="M1" s="281"/>
      <c r="N1" s="281"/>
      <c r="O1" s="282"/>
      <c r="P1" s="283" t="s">
        <v>1</v>
      </c>
      <c r="Q1" s="284"/>
      <c r="R1" s="284"/>
      <c r="S1" s="284"/>
      <c r="T1" s="284"/>
      <c r="U1" s="284"/>
      <c r="V1" s="285"/>
    </row>
    <row r="2" spans="1:26" ht="57.75" customHeight="1">
      <c r="A2" s="286" t="s">
        <v>2</v>
      </c>
      <c r="B2" s="288" t="s">
        <v>3</v>
      </c>
      <c r="C2" s="288" t="s">
        <v>4</v>
      </c>
      <c r="D2" s="288" t="s">
        <v>5</v>
      </c>
      <c r="E2" s="288" t="s">
        <v>6</v>
      </c>
      <c r="F2" s="288" t="s">
        <v>7</v>
      </c>
      <c r="G2" s="288" t="s">
        <v>8</v>
      </c>
      <c r="H2" s="295" t="s">
        <v>9</v>
      </c>
      <c r="I2" s="296"/>
      <c r="J2" s="296"/>
      <c r="K2" s="297"/>
      <c r="L2" s="288" t="s">
        <v>10</v>
      </c>
      <c r="M2" s="288" t="s">
        <v>11</v>
      </c>
      <c r="N2" s="288" t="s">
        <v>12</v>
      </c>
      <c r="O2" s="298" t="s">
        <v>13</v>
      </c>
      <c r="P2" s="278" t="s">
        <v>14</v>
      </c>
      <c r="Q2" s="278" t="s">
        <v>15</v>
      </c>
      <c r="R2" s="278" t="s">
        <v>16</v>
      </c>
      <c r="S2" s="278" t="s">
        <v>17</v>
      </c>
      <c r="T2" s="278" t="s">
        <v>18</v>
      </c>
      <c r="U2" s="278" t="s">
        <v>19</v>
      </c>
      <c r="V2" s="278" t="s">
        <v>20</v>
      </c>
      <c r="W2" s="1"/>
      <c r="X2" s="1"/>
      <c r="Y2" s="1"/>
      <c r="Z2" s="1"/>
    </row>
    <row r="3" spans="1:26" ht="50.25" customHeight="1" thickBot="1">
      <c r="A3" s="287"/>
      <c r="B3" s="289"/>
      <c r="C3" s="289"/>
      <c r="D3" s="289"/>
      <c r="E3" s="289"/>
      <c r="F3" s="289"/>
      <c r="G3" s="289"/>
      <c r="H3" s="25" t="s">
        <v>21</v>
      </c>
      <c r="I3" s="25" t="s">
        <v>22</v>
      </c>
      <c r="J3" s="25" t="s">
        <v>23</v>
      </c>
      <c r="K3" s="25" t="s">
        <v>24</v>
      </c>
      <c r="L3" s="289"/>
      <c r="M3" s="289"/>
      <c r="N3" s="289"/>
      <c r="O3" s="299"/>
      <c r="P3" s="279"/>
      <c r="Q3" s="279"/>
      <c r="R3" s="279"/>
      <c r="S3" s="279"/>
      <c r="T3" s="279"/>
      <c r="U3" s="279"/>
      <c r="V3" s="279"/>
      <c r="W3" s="1"/>
      <c r="X3" s="1"/>
      <c r="Y3" s="1"/>
      <c r="Z3" s="1"/>
    </row>
    <row r="4" spans="1:26" ht="96" customHeight="1">
      <c r="A4" s="304" t="s">
        <v>25</v>
      </c>
      <c r="B4" s="300" t="s">
        <v>26</v>
      </c>
      <c r="C4" s="62" t="s">
        <v>27</v>
      </c>
      <c r="D4" s="62" t="s">
        <v>28</v>
      </c>
      <c r="E4" s="62" t="s">
        <v>29</v>
      </c>
      <c r="F4" s="62">
        <v>245</v>
      </c>
      <c r="G4" s="63">
        <v>306</v>
      </c>
      <c r="H4" s="63">
        <v>306</v>
      </c>
      <c r="I4" s="63">
        <v>306</v>
      </c>
      <c r="J4" s="63">
        <v>306</v>
      </c>
      <c r="K4" s="63">
        <v>306</v>
      </c>
      <c r="L4" s="63">
        <v>306</v>
      </c>
      <c r="M4" s="62" t="s">
        <v>30</v>
      </c>
      <c r="N4" s="64">
        <v>0</v>
      </c>
      <c r="O4" s="62"/>
      <c r="P4" s="62" t="s">
        <v>31</v>
      </c>
      <c r="Q4" s="65">
        <v>586</v>
      </c>
      <c r="R4" s="66">
        <f>Q4/L4</f>
        <v>1.9150326797385622</v>
      </c>
      <c r="S4" s="67">
        <v>0</v>
      </c>
      <c r="T4" s="68" t="s">
        <v>32</v>
      </c>
      <c r="U4" s="69" t="s">
        <v>33</v>
      </c>
      <c r="V4" s="70" t="s">
        <v>34</v>
      </c>
      <c r="W4" s="2"/>
      <c r="X4" s="2"/>
      <c r="Y4" s="2"/>
      <c r="Z4" s="2"/>
    </row>
    <row r="5" spans="1:26" ht="131.25" customHeight="1">
      <c r="A5" s="305"/>
      <c r="B5" s="291"/>
      <c r="C5" s="39" t="s">
        <v>35</v>
      </c>
      <c r="D5" s="39" t="s">
        <v>36</v>
      </c>
      <c r="E5" s="39" t="s">
        <v>37</v>
      </c>
      <c r="F5" s="39">
        <v>0</v>
      </c>
      <c r="G5" s="40">
        <v>1</v>
      </c>
      <c r="H5" s="40">
        <v>0</v>
      </c>
      <c r="I5" s="40">
        <v>0</v>
      </c>
      <c r="J5" s="40">
        <v>0</v>
      </c>
      <c r="K5" s="40">
        <v>1</v>
      </c>
      <c r="L5" s="40">
        <v>1</v>
      </c>
      <c r="M5" s="39" t="s">
        <v>30</v>
      </c>
      <c r="N5" s="41">
        <v>0</v>
      </c>
      <c r="O5" s="39"/>
      <c r="P5" s="39" t="s">
        <v>31</v>
      </c>
      <c r="Q5" s="45">
        <v>1</v>
      </c>
      <c r="R5" s="42">
        <f t="shared" ref="R5:R30" si="0">Q5/L5</f>
        <v>1</v>
      </c>
      <c r="S5" s="43">
        <v>0</v>
      </c>
      <c r="T5" s="46" t="s">
        <v>38</v>
      </c>
      <c r="U5" s="44" t="s">
        <v>39</v>
      </c>
      <c r="V5" s="71" t="s">
        <v>34</v>
      </c>
      <c r="W5" s="2"/>
      <c r="X5" s="2"/>
      <c r="Y5" s="2"/>
      <c r="Z5" s="2"/>
    </row>
    <row r="6" spans="1:26" ht="123.75" customHeight="1" thickBot="1">
      <c r="A6" s="306"/>
      <c r="B6" s="75" t="s">
        <v>40</v>
      </c>
      <c r="C6" s="75" t="s">
        <v>41</v>
      </c>
      <c r="D6" s="75" t="s">
        <v>42</v>
      </c>
      <c r="E6" s="75" t="s">
        <v>43</v>
      </c>
      <c r="F6" s="76">
        <v>0.2</v>
      </c>
      <c r="G6" s="76">
        <v>0.6</v>
      </c>
      <c r="H6" s="76">
        <v>0.15</v>
      </c>
      <c r="I6" s="76">
        <v>0.3</v>
      </c>
      <c r="J6" s="76">
        <v>0.45</v>
      </c>
      <c r="K6" s="76">
        <v>0.6</v>
      </c>
      <c r="L6" s="76">
        <v>0.6</v>
      </c>
      <c r="M6" s="79" t="s">
        <v>44</v>
      </c>
      <c r="N6" s="79">
        <v>63000000</v>
      </c>
      <c r="O6" s="75" t="s">
        <v>45</v>
      </c>
      <c r="P6" s="75" t="s">
        <v>46</v>
      </c>
      <c r="Q6" s="80">
        <v>0.8</v>
      </c>
      <c r="R6" s="77">
        <f t="shared" si="0"/>
        <v>1.3333333333333335</v>
      </c>
      <c r="S6" s="81">
        <v>11547576</v>
      </c>
      <c r="T6" s="82" t="s">
        <v>47</v>
      </c>
      <c r="U6" s="83" t="s">
        <v>320</v>
      </c>
      <c r="V6" s="84" t="s">
        <v>318</v>
      </c>
      <c r="W6" s="2"/>
      <c r="X6" s="2"/>
      <c r="Y6" s="2"/>
      <c r="Z6" s="2"/>
    </row>
    <row r="7" spans="1:26" ht="145.5" customHeight="1" thickBot="1">
      <c r="A7" s="85" t="s">
        <v>48</v>
      </c>
      <c r="B7" s="86" t="s">
        <v>49</v>
      </c>
      <c r="C7" s="86" t="s">
        <v>50</v>
      </c>
      <c r="D7" s="86" t="s">
        <v>51</v>
      </c>
      <c r="E7" s="86" t="s">
        <v>52</v>
      </c>
      <c r="F7" s="86">
        <v>2</v>
      </c>
      <c r="G7" s="86">
        <v>1</v>
      </c>
      <c r="H7" s="87">
        <v>0</v>
      </c>
      <c r="I7" s="87">
        <v>0</v>
      </c>
      <c r="J7" s="87">
        <v>1</v>
      </c>
      <c r="K7" s="87">
        <v>1</v>
      </c>
      <c r="L7" s="87">
        <v>1</v>
      </c>
      <c r="M7" s="86" t="s">
        <v>53</v>
      </c>
      <c r="N7" s="88">
        <v>0</v>
      </c>
      <c r="O7" s="86" t="s">
        <v>54</v>
      </c>
      <c r="P7" s="86"/>
      <c r="Q7" s="86">
        <v>1</v>
      </c>
      <c r="R7" s="89">
        <f t="shared" si="0"/>
        <v>1</v>
      </c>
      <c r="S7" s="88">
        <v>0</v>
      </c>
      <c r="T7" s="90" t="s">
        <v>317</v>
      </c>
      <c r="U7" s="91" t="s">
        <v>319</v>
      </c>
      <c r="V7" s="92" t="s">
        <v>318</v>
      </c>
      <c r="W7" s="2"/>
      <c r="X7" s="2"/>
      <c r="Y7" s="2"/>
      <c r="Z7" s="2"/>
    </row>
    <row r="8" spans="1:26" ht="113.25" customHeight="1" thickBot="1">
      <c r="A8" s="85" t="s">
        <v>55</v>
      </c>
      <c r="B8" s="86" t="s">
        <v>56</v>
      </c>
      <c r="C8" s="86" t="s">
        <v>57</v>
      </c>
      <c r="D8" s="86" t="s">
        <v>58</v>
      </c>
      <c r="E8" s="86" t="s">
        <v>59</v>
      </c>
      <c r="F8" s="86">
        <v>0</v>
      </c>
      <c r="G8" s="93">
        <v>0.5</v>
      </c>
      <c r="H8" s="94">
        <v>0.13</v>
      </c>
      <c r="I8" s="94">
        <v>0.25</v>
      </c>
      <c r="J8" s="94">
        <v>0.38</v>
      </c>
      <c r="K8" s="94">
        <v>0.5</v>
      </c>
      <c r="L8" s="93">
        <v>0.5</v>
      </c>
      <c r="M8" s="86" t="s">
        <v>30</v>
      </c>
      <c r="N8" s="95">
        <v>100000000</v>
      </c>
      <c r="O8" s="86" t="s">
        <v>60</v>
      </c>
      <c r="P8" s="86" t="s">
        <v>61</v>
      </c>
      <c r="Q8" s="93">
        <v>1</v>
      </c>
      <c r="R8" s="89">
        <f t="shared" si="0"/>
        <v>2</v>
      </c>
      <c r="S8" s="95">
        <v>100000000</v>
      </c>
      <c r="T8" s="96" t="s">
        <v>321</v>
      </c>
      <c r="U8" s="86" t="s">
        <v>322</v>
      </c>
      <c r="V8" s="92" t="s">
        <v>318</v>
      </c>
      <c r="W8" s="2"/>
      <c r="X8" s="2"/>
      <c r="Y8" s="2"/>
      <c r="Z8" s="2"/>
    </row>
    <row r="9" spans="1:26" ht="149.25" customHeight="1">
      <c r="A9" s="304" t="s">
        <v>62</v>
      </c>
      <c r="B9" s="300" t="s">
        <v>63</v>
      </c>
      <c r="C9" s="300" t="s">
        <v>64</v>
      </c>
      <c r="D9" s="62" t="s">
        <v>65</v>
      </c>
      <c r="E9" s="62" t="s">
        <v>66</v>
      </c>
      <c r="F9" s="62">
        <v>0</v>
      </c>
      <c r="G9" s="62">
        <v>50</v>
      </c>
      <c r="H9" s="62">
        <v>0</v>
      </c>
      <c r="I9" s="62">
        <v>25</v>
      </c>
      <c r="J9" s="62">
        <v>25</v>
      </c>
      <c r="K9" s="62">
        <v>50</v>
      </c>
      <c r="L9" s="63">
        <v>50</v>
      </c>
      <c r="M9" s="62" t="s">
        <v>53</v>
      </c>
      <c r="N9" s="301">
        <v>110000000</v>
      </c>
      <c r="O9" s="300" t="s">
        <v>60</v>
      </c>
      <c r="P9" s="62" t="s">
        <v>61</v>
      </c>
      <c r="Q9" s="62">
        <v>33</v>
      </c>
      <c r="R9" s="66">
        <f t="shared" si="0"/>
        <v>0.66</v>
      </c>
      <c r="S9" s="316" t="s">
        <v>67</v>
      </c>
      <c r="T9" s="97" t="s">
        <v>68</v>
      </c>
      <c r="U9" s="98" t="s">
        <v>71</v>
      </c>
      <c r="V9" s="99" t="s">
        <v>318</v>
      </c>
      <c r="W9" s="2"/>
      <c r="X9" s="2"/>
      <c r="Y9" s="2"/>
      <c r="Z9" s="2"/>
    </row>
    <row r="10" spans="1:26" ht="100.5" customHeight="1" thickBot="1">
      <c r="A10" s="306"/>
      <c r="B10" s="292"/>
      <c r="C10" s="292"/>
      <c r="D10" s="75" t="s">
        <v>69</v>
      </c>
      <c r="E10" s="75" t="s">
        <v>70</v>
      </c>
      <c r="F10" s="75">
        <v>0</v>
      </c>
      <c r="G10" s="76">
        <v>0.2</v>
      </c>
      <c r="H10" s="76">
        <v>0.05</v>
      </c>
      <c r="I10" s="76">
        <v>0.1</v>
      </c>
      <c r="J10" s="76">
        <v>0.15</v>
      </c>
      <c r="K10" s="76">
        <v>0.2</v>
      </c>
      <c r="L10" s="76">
        <v>0.2</v>
      </c>
      <c r="M10" s="75" t="s">
        <v>53</v>
      </c>
      <c r="N10" s="292"/>
      <c r="O10" s="292"/>
      <c r="P10" s="75" t="s">
        <v>61</v>
      </c>
      <c r="Q10" s="100">
        <v>0.25925925925925924</v>
      </c>
      <c r="R10" s="77">
        <f t="shared" si="0"/>
        <v>1.2962962962962961</v>
      </c>
      <c r="S10" s="292"/>
      <c r="T10" s="101" t="s">
        <v>323</v>
      </c>
      <c r="U10" s="102" t="s">
        <v>71</v>
      </c>
      <c r="V10" s="103" t="s">
        <v>318</v>
      </c>
      <c r="W10" s="2"/>
      <c r="X10" s="2"/>
      <c r="Y10" s="2"/>
      <c r="Z10" s="2"/>
    </row>
    <row r="11" spans="1:26" ht="147" customHeight="1">
      <c r="A11" s="304" t="s">
        <v>72</v>
      </c>
      <c r="B11" s="300" t="s">
        <v>73</v>
      </c>
      <c r="C11" s="62" t="s">
        <v>74</v>
      </c>
      <c r="D11" s="62" t="s">
        <v>75</v>
      </c>
      <c r="E11" s="62" t="s">
        <v>59</v>
      </c>
      <c r="F11" s="104">
        <v>0.1</v>
      </c>
      <c r="G11" s="104">
        <v>0.5</v>
      </c>
      <c r="H11" s="104">
        <v>0.13</v>
      </c>
      <c r="I11" s="104">
        <v>0.25</v>
      </c>
      <c r="J11" s="104">
        <v>0.38</v>
      </c>
      <c r="K11" s="104">
        <v>0.5</v>
      </c>
      <c r="L11" s="104">
        <v>0.5</v>
      </c>
      <c r="M11" s="62" t="s">
        <v>53</v>
      </c>
      <c r="N11" s="301">
        <v>60000000</v>
      </c>
      <c r="O11" s="300" t="s">
        <v>60</v>
      </c>
      <c r="P11" s="62"/>
      <c r="Q11" s="104">
        <v>0.5</v>
      </c>
      <c r="R11" s="66">
        <f t="shared" si="0"/>
        <v>1</v>
      </c>
      <c r="S11" s="290">
        <v>41215444</v>
      </c>
      <c r="T11" s="97" t="s">
        <v>76</v>
      </c>
      <c r="U11" s="105" t="s">
        <v>344</v>
      </c>
      <c r="V11" s="106" t="s">
        <v>318</v>
      </c>
      <c r="W11" s="2"/>
      <c r="X11" s="2"/>
      <c r="Y11" s="2"/>
      <c r="Z11" s="2"/>
    </row>
    <row r="12" spans="1:26" ht="215.25" customHeight="1">
      <c r="A12" s="305"/>
      <c r="B12" s="291"/>
      <c r="C12" s="274" t="s">
        <v>77</v>
      </c>
      <c r="D12" s="39" t="s">
        <v>75</v>
      </c>
      <c r="E12" s="39" t="s">
        <v>59</v>
      </c>
      <c r="F12" s="47">
        <v>0</v>
      </c>
      <c r="G12" s="47">
        <v>0.4</v>
      </c>
      <c r="H12" s="47">
        <v>0.1</v>
      </c>
      <c r="I12" s="47">
        <v>0.2</v>
      </c>
      <c r="J12" s="47">
        <v>0.3</v>
      </c>
      <c r="K12" s="47">
        <v>0.4</v>
      </c>
      <c r="L12" s="47">
        <v>0.4</v>
      </c>
      <c r="M12" s="39" t="s">
        <v>53</v>
      </c>
      <c r="N12" s="291"/>
      <c r="O12" s="291"/>
      <c r="P12" s="39"/>
      <c r="Q12" s="47">
        <v>0.4</v>
      </c>
      <c r="R12" s="42">
        <f t="shared" si="0"/>
        <v>1</v>
      </c>
      <c r="S12" s="291"/>
      <c r="T12" s="274" t="s">
        <v>78</v>
      </c>
      <c r="U12" s="293" t="s">
        <v>345</v>
      </c>
      <c r="V12" s="272" t="s">
        <v>318</v>
      </c>
      <c r="W12" s="2"/>
      <c r="X12" s="2"/>
      <c r="Y12" s="2"/>
      <c r="Z12" s="2"/>
    </row>
    <row r="13" spans="1:26" ht="78.75" customHeight="1" thickBot="1">
      <c r="A13" s="306"/>
      <c r="B13" s="292"/>
      <c r="C13" s="292"/>
      <c r="D13" s="75" t="s">
        <v>79</v>
      </c>
      <c r="E13" s="75" t="s">
        <v>80</v>
      </c>
      <c r="F13" s="76">
        <v>0</v>
      </c>
      <c r="G13" s="76">
        <v>0.4</v>
      </c>
      <c r="H13" s="76">
        <v>0.1</v>
      </c>
      <c r="I13" s="76">
        <v>0.2</v>
      </c>
      <c r="J13" s="76">
        <v>0.3</v>
      </c>
      <c r="K13" s="76">
        <v>0.4</v>
      </c>
      <c r="L13" s="76">
        <v>0.4</v>
      </c>
      <c r="M13" s="75" t="s">
        <v>53</v>
      </c>
      <c r="N13" s="292"/>
      <c r="O13" s="292"/>
      <c r="P13" s="75"/>
      <c r="Q13" s="76">
        <v>0.4</v>
      </c>
      <c r="R13" s="77">
        <f t="shared" si="0"/>
        <v>1</v>
      </c>
      <c r="S13" s="292"/>
      <c r="T13" s="275"/>
      <c r="U13" s="294"/>
      <c r="V13" s="273"/>
      <c r="W13" s="2"/>
      <c r="X13" s="2"/>
      <c r="Y13" s="2"/>
      <c r="Z13" s="2"/>
    </row>
    <row r="14" spans="1:26" ht="140.25" customHeight="1">
      <c r="A14" s="304" t="s">
        <v>81</v>
      </c>
      <c r="B14" s="300" t="s">
        <v>82</v>
      </c>
      <c r="C14" s="62" t="s">
        <v>83</v>
      </c>
      <c r="D14" s="62" t="s">
        <v>84</v>
      </c>
      <c r="E14" s="62" t="s">
        <v>85</v>
      </c>
      <c r="F14" s="104">
        <v>0.1</v>
      </c>
      <c r="G14" s="104">
        <v>0.5</v>
      </c>
      <c r="H14" s="104">
        <v>0.13</v>
      </c>
      <c r="I14" s="104">
        <v>0.25</v>
      </c>
      <c r="J14" s="104">
        <v>0.38</v>
      </c>
      <c r="K14" s="104">
        <v>0.5</v>
      </c>
      <c r="L14" s="104">
        <v>0.5</v>
      </c>
      <c r="M14" s="62" t="s">
        <v>86</v>
      </c>
      <c r="N14" s="64">
        <v>165000000</v>
      </c>
      <c r="O14" s="62" t="s">
        <v>60</v>
      </c>
      <c r="P14" s="62"/>
      <c r="Q14" s="104">
        <v>0.5</v>
      </c>
      <c r="R14" s="66">
        <f t="shared" si="0"/>
        <v>1</v>
      </c>
      <c r="S14" s="107">
        <v>162172140</v>
      </c>
      <c r="T14" s="97" t="s">
        <v>87</v>
      </c>
      <c r="U14" s="108" t="s">
        <v>88</v>
      </c>
      <c r="V14" s="106" t="s">
        <v>89</v>
      </c>
      <c r="W14" s="2"/>
      <c r="X14" s="2"/>
      <c r="Y14" s="2"/>
      <c r="Z14" s="2"/>
    </row>
    <row r="15" spans="1:26" ht="98.25" customHeight="1">
      <c r="A15" s="305"/>
      <c r="B15" s="291"/>
      <c r="C15" s="39" t="s">
        <v>90</v>
      </c>
      <c r="D15" s="39" t="s">
        <v>91</v>
      </c>
      <c r="E15" s="39" t="s">
        <v>92</v>
      </c>
      <c r="F15" s="47">
        <v>0.8</v>
      </c>
      <c r="G15" s="47">
        <v>0.9</v>
      </c>
      <c r="H15" s="47">
        <v>0.1</v>
      </c>
      <c r="I15" s="47">
        <v>0.3</v>
      </c>
      <c r="J15" s="47">
        <v>0.6</v>
      </c>
      <c r="K15" s="47">
        <v>0.9</v>
      </c>
      <c r="L15" s="47">
        <v>0.9</v>
      </c>
      <c r="M15" s="274" t="s">
        <v>53</v>
      </c>
      <c r="N15" s="303">
        <v>48204879</v>
      </c>
      <c r="O15" s="274" t="s">
        <v>60</v>
      </c>
      <c r="P15" s="39"/>
      <c r="Q15" s="48">
        <v>0.9</v>
      </c>
      <c r="R15" s="42">
        <f t="shared" si="0"/>
        <v>1</v>
      </c>
      <c r="S15" s="313">
        <v>40796537</v>
      </c>
      <c r="T15" s="49" t="s">
        <v>324</v>
      </c>
      <c r="U15" s="50" t="s">
        <v>325</v>
      </c>
      <c r="V15" s="72"/>
      <c r="W15" s="2"/>
      <c r="X15" s="2"/>
      <c r="Y15" s="2"/>
      <c r="Z15" s="2"/>
    </row>
    <row r="16" spans="1:26" ht="135" customHeight="1">
      <c r="A16" s="305"/>
      <c r="B16" s="291"/>
      <c r="C16" s="39" t="s">
        <v>93</v>
      </c>
      <c r="D16" s="39" t="s">
        <v>94</v>
      </c>
      <c r="E16" s="39" t="s">
        <v>95</v>
      </c>
      <c r="F16" s="47">
        <v>0</v>
      </c>
      <c r="G16" s="47">
        <v>0.8</v>
      </c>
      <c r="H16" s="47">
        <v>0.8</v>
      </c>
      <c r="I16" s="47">
        <v>0.8</v>
      </c>
      <c r="J16" s="47">
        <v>0.8</v>
      </c>
      <c r="K16" s="47">
        <v>0.8</v>
      </c>
      <c r="L16" s="47">
        <v>0.8</v>
      </c>
      <c r="M16" s="291"/>
      <c r="N16" s="291"/>
      <c r="O16" s="291"/>
      <c r="P16" s="39"/>
      <c r="Q16" s="51"/>
      <c r="R16" s="42">
        <f t="shared" si="0"/>
        <v>0</v>
      </c>
      <c r="S16" s="313"/>
      <c r="T16" s="52" t="s">
        <v>326</v>
      </c>
      <c r="U16" s="49"/>
      <c r="V16" s="73" t="s">
        <v>343</v>
      </c>
      <c r="W16" s="2"/>
      <c r="X16" s="2"/>
      <c r="Y16" s="2"/>
      <c r="Z16" s="2"/>
    </row>
    <row r="17" spans="1:26" ht="116.25" customHeight="1">
      <c r="A17" s="305"/>
      <c r="B17" s="274" t="s">
        <v>96</v>
      </c>
      <c r="C17" s="274" t="s">
        <v>97</v>
      </c>
      <c r="D17" s="39" t="s">
        <v>98</v>
      </c>
      <c r="E17" s="39" t="s">
        <v>99</v>
      </c>
      <c r="F17" s="40"/>
      <c r="G17" s="47">
        <v>0.4</v>
      </c>
      <c r="H17" s="47">
        <v>0.1</v>
      </c>
      <c r="I17" s="47">
        <v>0.2</v>
      </c>
      <c r="J17" s="47">
        <v>0.3</v>
      </c>
      <c r="K17" s="47">
        <v>0.4</v>
      </c>
      <c r="L17" s="47">
        <v>0.4</v>
      </c>
      <c r="M17" s="274" t="s">
        <v>53</v>
      </c>
      <c r="N17" s="303">
        <v>29400000</v>
      </c>
      <c r="O17" s="291"/>
      <c r="P17" s="39"/>
      <c r="Q17" s="47">
        <v>0.4</v>
      </c>
      <c r="R17" s="42">
        <f t="shared" si="0"/>
        <v>1</v>
      </c>
      <c r="S17" s="276">
        <v>14000000</v>
      </c>
      <c r="T17" s="274" t="s">
        <v>327</v>
      </c>
      <c r="U17" s="50" t="s">
        <v>328</v>
      </c>
      <c r="V17" s="72" t="s">
        <v>330</v>
      </c>
      <c r="W17" s="3"/>
      <c r="X17" s="3"/>
      <c r="Y17" s="3"/>
      <c r="Z17" s="3"/>
    </row>
    <row r="18" spans="1:26" ht="75" customHeight="1" thickBot="1">
      <c r="A18" s="306"/>
      <c r="B18" s="292"/>
      <c r="C18" s="292"/>
      <c r="D18" s="75" t="s">
        <v>100</v>
      </c>
      <c r="E18" s="75" t="s">
        <v>101</v>
      </c>
      <c r="F18" s="75"/>
      <c r="G18" s="76">
        <v>0.4</v>
      </c>
      <c r="H18" s="76">
        <v>0.1</v>
      </c>
      <c r="I18" s="76">
        <v>0.2</v>
      </c>
      <c r="J18" s="76">
        <v>0.3</v>
      </c>
      <c r="K18" s="76">
        <v>0.4</v>
      </c>
      <c r="L18" s="76">
        <v>0.4</v>
      </c>
      <c r="M18" s="292"/>
      <c r="N18" s="292"/>
      <c r="O18" s="75" t="s">
        <v>60</v>
      </c>
      <c r="P18" s="75"/>
      <c r="Q18" s="76">
        <v>0.12</v>
      </c>
      <c r="R18" s="77">
        <f t="shared" si="0"/>
        <v>0.3</v>
      </c>
      <c r="S18" s="277"/>
      <c r="T18" s="275"/>
      <c r="U18" s="101" t="s">
        <v>329</v>
      </c>
      <c r="V18" s="84" t="s">
        <v>330</v>
      </c>
      <c r="W18" s="3"/>
      <c r="X18" s="3"/>
      <c r="Y18" s="3"/>
      <c r="Z18" s="3"/>
    </row>
    <row r="19" spans="1:26" ht="381" customHeight="1">
      <c r="A19" s="307" t="s">
        <v>102</v>
      </c>
      <c r="B19" s="310" t="s">
        <v>103</v>
      </c>
      <c r="C19" s="109" t="s">
        <v>104</v>
      </c>
      <c r="D19" s="109" t="s">
        <v>105</v>
      </c>
      <c r="E19" s="109" t="s">
        <v>106</v>
      </c>
      <c r="F19" s="110">
        <v>0.8</v>
      </c>
      <c r="G19" s="110">
        <v>0.9</v>
      </c>
      <c r="H19" s="110">
        <v>0.23</v>
      </c>
      <c r="I19" s="110">
        <v>0.45</v>
      </c>
      <c r="J19" s="110">
        <v>0.68</v>
      </c>
      <c r="K19" s="110">
        <v>0.9</v>
      </c>
      <c r="L19" s="110">
        <v>0.9</v>
      </c>
      <c r="M19" s="109" t="s">
        <v>107</v>
      </c>
      <c r="N19" s="318">
        <f>391452756+250000000+60000000</f>
        <v>701452756</v>
      </c>
      <c r="O19" s="310" t="s">
        <v>60</v>
      </c>
      <c r="P19" s="111"/>
      <c r="Q19" s="112">
        <v>0.9</v>
      </c>
      <c r="R19" s="112">
        <f t="shared" si="0"/>
        <v>1</v>
      </c>
      <c r="S19" s="317">
        <v>593021729</v>
      </c>
      <c r="T19" s="113" t="s">
        <v>331</v>
      </c>
      <c r="U19" s="310" t="s">
        <v>335</v>
      </c>
      <c r="V19" s="120" t="s">
        <v>34</v>
      </c>
      <c r="W19" s="4"/>
      <c r="X19" s="4"/>
      <c r="Y19" s="4"/>
      <c r="Z19" s="4"/>
    </row>
    <row r="20" spans="1:26" ht="144" customHeight="1">
      <c r="A20" s="308"/>
      <c r="B20" s="311"/>
      <c r="C20" s="54" t="s">
        <v>108</v>
      </c>
      <c r="D20" s="54" t="s">
        <v>109</v>
      </c>
      <c r="E20" s="54" t="s">
        <v>110</v>
      </c>
      <c r="F20" s="54">
        <v>1</v>
      </c>
      <c r="G20" s="57">
        <v>1</v>
      </c>
      <c r="H20" s="57">
        <v>0</v>
      </c>
      <c r="I20" s="57">
        <v>0</v>
      </c>
      <c r="J20" s="57">
        <v>1</v>
      </c>
      <c r="K20" s="57">
        <v>1</v>
      </c>
      <c r="L20" s="57">
        <v>1</v>
      </c>
      <c r="M20" s="54" t="s">
        <v>111</v>
      </c>
      <c r="N20" s="311"/>
      <c r="O20" s="311"/>
      <c r="P20" s="54"/>
      <c r="Q20" s="55">
        <v>1</v>
      </c>
      <c r="R20" s="55">
        <f t="shared" si="0"/>
        <v>1</v>
      </c>
      <c r="S20" s="311"/>
      <c r="T20" s="56"/>
      <c r="U20" s="312"/>
      <c r="V20" s="121"/>
      <c r="W20" s="4"/>
      <c r="X20" s="4"/>
      <c r="Y20" s="4"/>
      <c r="Z20" s="4"/>
    </row>
    <row r="21" spans="1:26" ht="144" customHeight="1">
      <c r="A21" s="308"/>
      <c r="B21" s="54" t="s">
        <v>112</v>
      </c>
      <c r="C21" s="54" t="s">
        <v>113</v>
      </c>
      <c r="D21" s="54" t="s">
        <v>114</v>
      </c>
      <c r="E21" s="54" t="s">
        <v>115</v>
      </c>
      <c r="F21" s="54">
        <v>0</v>
      </c>
      <c r="G21" s="57">
        <v>90</v>
      </c>
      <c r="H21" s="57">
        <v>0</v>
      </c>
      <c r="I21" s="57">
        <v>30</v>
      </c>
      <c r="J21" s="57">
        <v>90</v>
      </c>
      <c r="K21" s="57">
        <v>90</v>
      </c>
      <c r="L21" s="57">
        <v>90</v>
      </c>
      <c r="M21" s="54" t="s">
        <v>111</v>
      </c>
      <c r="N21" s="311"/>
      <c r="O21" s="311"/>
      <c r="P21" s="54"/>
      <c r="Q21" s="53">
        <v>87</v>
      </c>
      <c r="R21" s="55">
        <f t="shared" si="0"/>
        <v>0.96666666666666667</v>
      </c>
      <c r="S21" s="311"/>
      <c r="T21" s="56" t="s">
        <v>332</v>
      </c>
      <c r="U21" s="312"/>
      <c r="V21" s="121" t="s">
        <v>34</v>
      </c>
      <c r="W21" s="4"/>
      <c r="X21" s="4"/>
      <c r="Y21" s="4"/>
      <c r="Z21" s="4"/>
    </row>
    <row r="22" spans="1:26" ht="190.5" customHeight="1">
      <c r="A22" s="308"/>
      <c r="B22" s="58" t="s">
        <v>116</v>
      </c>
      <c r="C22" s="58" t="s">
        <v>117</v>
      </c>
      <c r="D22" s="58" t="s">
        <v>118</v>
      </c>
      <c r="E22" s="53" t="s">
        <v>119</v>
      </c>
      <c r="F22" s="59">
        <v>0.3</v>
      </c>
      <c r="G22" s="59">
        <v>0.2</v>
      </c>
      <c r="H22" s="59">
        <v>0.2</v>
      </c>
      <c r="I22" s="59">
        <v>0.2</v>
      </c>
      <c r="J22" s="59">
        <v>0.2</v>
      </c>
      <c r="K22" s="59">
        <v>0.2</v>
      </c>
      <c r="L22" s="55">
        <v>0.2</v>
      </c>
      <c r="M22" s="58" t="s">
        <v>111</v>
      </c>
      <c r="N22" s="311"/>
      <c r="O22" s="311"/>
      <c r="P22" s="54"/>
      <c r="Q22" s="55">
        <f>-(586/918)</f>
        <v>-0.63834422657952072</v>
      </c>
      <c r="R22" s="55">
        <f t="shared" si="0"/>
        <v>-3.1917211328976034</v>
      </c>
      <c r="S22" s="311"/>
      <c r="T22" s="56" t="s">
        <v>334</v>
      </c>
      <c r="U22" s="60" t="s">
        <v>336</v>
      </c>
      <c r="V22" s="121" t="s">
        <v>34</v>
      </c>
      <c r="W22" s="4"/>
      <c r="X22" s="4"/>
      <c r="Y22" s="4"/>
      <c r="Z22" s="4"/>
    </row>
    <row r="23" spans="1:26" ht="86.25" customHeight="1" thickBot="1">
      <c r="A23" s="309"/>
      <c r="B23" s="114" t="s">
        <v>120</v>
      </c>
      <c r="C23" s="114" t="s">
        <v>121</v>
      </c>
      <c r="D23" s="114" t="s">
        <v>122</v>
      </c>
      <c r="E23" s="114" t="s">
        <v>123</v>
      </c>
      <c r="F23" s="115">
        <v>0.05</v>
      </c>
      <c r="G23" s="115">
        <v>0.4</v>
      </c>
      <c r="H23" s="115">
        <v>0.1</v>
      </c>
      <c r="I23" s="115">
        <v>0.2</v>
      </c>
      <c r="J23" s="115">
        <v>0.3</v>
      </c>
      <c r="K23" s="115">
        <v>0.4</v>
      </c>
      <c r="L23" s="115">
        <v>0.4</v>
      </c>
      <c r="M23" s="114" t="s">
        <v>107</v>
      </c>
      <c r="N23" s="116">
        <v>40000000</v>
      </c>
      <c r="O23" s="114" t="s">
        <v>60</v>
      </c>
      <c r="P23" s="78"/>
      <c r="Q23" s="115">
        <v>0</v>
      </c>
      <c r="R23" s="115">
        <f t="shared" si="0"/>
        <v>0</v>
      </c>
      <c r="S23" s="117"/>
      <c r="T23" s="118" t="s">
        <v>333</v>
      </c>
      <c r="U23" s="119"/>
      <c r="V23" s="122"/>
      <c r="W23" s="4"/>
      <c r="X23" s="4"/>
      <c r="Y23" s="4"/>
      <c r="Z23" s="4"/>
    </row>
    <row r="24" spans="1:26" ht="96.75" customHeight="1">
      <c r="A24" s="304" t="s">
        <v>124</v>
      </c>
      <c r="B24" s="300" t="s">
        <v>125</v>
      </c>
      <c r="C24" s="62" t="s">
        <v>126</v>
      </c>
      <c r="D24" s="123" t="s">
        <v>127</v>
      </c>
      <c r="E24" s="123" t="s">
        <v>128</v>
      </c>
      <c r="F24" s="62">
        <v>0</v>
      </c>
      <c r="G24" s="63">
        <v>1</v>
      </c>
      <c r="H24" s="63">
        <v>0</v>
      </c>
      <c r="I24" s="63">
        <v>0</v>
      </c>
      <c r="J24" s="63">
        <v>1</v>
      </c>
      <c r="K24" s="63">
        <v>1</v>
      </c>
      <c r="L24" s="63">
        <v>1</v>
      </c>
      <c r="M24" s="62" t="s">
        <v>129</v>
      </c>
      <c r="N24" s="301">
        <v>170000000</v>
      </c>
      <c r="O24" s="300" t="s">
        <v>60</v>
      </c>
      <c r="P24" s="62" t="s">
        <v>61</v>
      </c>
      <c r="Q24" s="62">
        <v>1</v>
      </c>
      <c r="R24" s="66">
        <f t="shared" si="0"/>
        <v>1</v>
      </c>
      <c r="S24" s="290">
        <v>164590712</v>
      </c>
      <c r="T24" s="97" t="s">
        <v>130</v>
      </c>
      <c r="U24" s="97" t="s">
        <v>337</v>
      </c>
      <c r="V24" s="124"/>
      <c r="W24" s="2"/>
      <c r="X24" s="2"/>
      <c r="Y24" s="2"/>
      <c r="Z24" s="2"/>
    </row>
    <row r="25" spans="1:26" ht="108.75" customHeight="1">
      <c r="A25" s="305"/>
      <c r="B25" s="291"/>
      <c r="C25" s="39" t="s">
        <v>131</v>
      </c>
      <c r="D25" s="61" t="s">
        <v>132</v>
      </c>
      <c r="E25" s="61" t="s">
        <v>133</v>
      </c>
      <c r="F25" s="39">
        <v>8</v>
      </c>
      <c r="G25" s="40">
        <v>12</v>
      </c>
      <c r="H25" s="40">
        <v>0</v>
      </c>
      <c r="I25" s="40">
        <v>12</v>
      </c>
      <c r="J25" s="40">
        <v>12</v>
      </c>
      <c r="K25" s="40">
        <v>12</v>
      </c>
      <c r="L25" s="40">
        <v>12</v>
      </c>
      <c r="M25" s="39" t="s">
        <v>129</v>
      </c>
      <c r="N25" s="291"/>
      <c r="O25" s="291"/>
      <c r="P25" s="39" t="s">
        <v>61</v>
      </c>
      <c r="Q25" s="39">
        <v>12</v>
      </c>
      <c r="R25" s="42">
        <f t="shared" si="0"/>
        <v>1</v>
      </c>
      <c r="S25" s="291"/>
      <c r="T25" s="49" t="s">
        <v>134</v>
      </c>
      <c r="U25" s="49" t="s">
        <v>338</v>
      </c>
      <c r="V25" s="74"/>
      <c r="W25" s="2"/>
      <c r="X25" s="2"/>
      <c r="Y25" s="2"/>
      <c r="Z25" s="2"/>
    </row>
    <row r="26" spans="1:26" ht="108.75" customHeight="1" thickBot="1">
      <c r="A26" s="306"/>
      <c r="B26" s="292"/>
      <c r="C26" s="75" t="s">
        <v>135</v>
      </c>
      <c r="D26" s="125" t="s">
        <v>136</v>
      </c>
      <c r="E26" s="125" t="s">
        <v>137</v>
      </c>
      <c r="F26" s="126">
        <v>2</v>
      </c>
      <c r="G26" s="126">
        <v>2</v>
      </c>
      <c r="H26" s="126">
        <v>0.25</v>
      </c>
      <c r="I26" s="126">
        <v>0.5</v>
      </c>
      <c r="J26" s="126">
        <v>2</v>
      </c>
      <c r="K26" s="126"/>
      <c r="L26" s="126">
        <v>2</v>
      </c>
      <c r="M26" s="75" t="s">
        <v>129</v>
      </c>
      <c r="N26" s="292"/>
      <c r="O26" s="292"/>
      <c r="P26" s="75" t="s">
        <v>61</v>
      </c>
      <c r="Q26" s="75">
        <v>2</v>
      </c>
      <c r="R26" s="77">
        <f t="shared" si="0"/>
        <v>1</v>
      </c>
      <c r="S26" s="292"/>
      <c r="T26" s="101" t="s">
        <v>138</v>
      </c>
      <c r="U26" s="101" t="s">
        <v>339</v>
      </c>
      <c r="V26" s="127"/>
      <c r="W26" s="2"/>
      <c r="X26" s="2"/>
      <c r="Y26" s="2"/>
      <c r="Z26" s="2"/>
    </row>
    <row r="27" spans="1:26" ht="118.5" customHeight="1">
      <c r="A27" s="304" t="s">
        <v>139</v>
      </c>
      <c r="B27" s="300" t="s">
        <v>140</v>
      </c>
      <c r="C27" s="62" t="s">
        <v>141</v>
      </c>
      <c r="D27" s="62" t="s">
        <v>142</v>
      </c>
      <c r="E27" s="62" t="s">
        <v>143</v>
      </c>
      <c r="F27" s="62">
        <v>0</v>
      </c>
      <c r="G27" s="62">
        <v>1</v>
      </c>
      <c r="H27" s="62">
        <v>1</v>
      </c>
      <c r="I27" s="62">
        <v>1</v>
      </c>
      <c r="J27" s="62">
        <v>1</v>
      </c>
      <c r="K27" s="62">
        <v>1</v>
      </c>
      <c r="L27" s="62">
        <v>1</v>
      </c>
      <c r="M27" s="62" t="s">
        <v>129</v>
      </c>
      <c r="N27" s="302">
        <v>65000000</v>
      </c>
      <c r="O27" s="62" t="s">
        <v>60</v>
      </c>
      <c r="P27" s="62" t="s">
        <v>61</v>
      </c>
      <c r="Q27" s="62">
        <v>1</v>
      </c>
      <c r="R27" s="66">
        <f t="shared" si="0"/>
        <v>1</v>
      </c>
      <c r="S27" s="290">
        <v>62741801</v>
      </c>
      <c r="T27" s="97" t="s">
        <v>144</v>
      </c>
      <c r="U27" s="97" t="s">
        <v>340</v>
      </c>
      <c r="V27" s="124"/>
      <c r="W27" s="3"/>
      <c r="X27" s="3"/>
      <c r="Y27" s="3"/>
      <c r="Z27" s="3"/>
    </row>
    <row r="28" spans="1:26" ht="118.5" customHeight="1">
      <c r="A28" s="305"/>
      <c r="B28" s="291"/>
      <c r="C28" s="274" t="s">
        <v>145</v>
      </c>
      <c r="D28" s="39" t="s">
        <v>146</v>
      </c>
      <c r="E28" s="39" t="s">
        <v>147</v>
      </c>
      <c r="F28" s="39">
        <v>0</v>
      </c>
      <c r="G28" s="40">
        <v>1</v>
      </c>
      <c r="H28" s="40">
        <v>0</v>
      </c>
      <c r="I28" s="40">
        <v>0</v>
      </c>
      <c r="J28" s="40">
        <v>1</v>
      </c>
      <c r="K28" s="40">
        <v>1</v>
      </c>
      <c r="L28" s="40">
        <f>SUM(H28:K28)</f>
        <v>2</v>
      </c>
      <c r="M28" s="274" t="s">
        <v>129</v>
      </c>
      <c r="N28" s="291"/>
      <c r="O28" s="39" t="s">
        <v>60</v>
      </c>
      <c r="P28" s="39" t="s">
        <v>46</v>
      </c>
      <c r="Q28" s="39">
        <v>3</v>
      </c>
      <c r="R28" s="42">
        <f t="shared" si="0"/>
        <v>1.5</v>
      </c>
      <c r="S28" s="291"/>
      <c r="T28" s="49" t="s">
        <v>148</v>
      </c>
      <c r="U28" s="49" t="s">
        <v>341</v>
      </c>
      <c r="V28" s="74"/>
      <c r="W28" s="2"/>
      <c r="X28" s="2"/>
      <c r="Y28" s="2"/>
      <c r="Z28" s="2"/>
    </row>
    <row r="29" spans="1:26" ht="118.5" customHeight="1" thickBot="1">
      <c r="A29" s="306"/>
      <c r="B29" s="292"/>
      <c r="C29" s="292"/>
      <c r="D29" s="75" t="s">
        <v>149</v>
      </c>
      <c r="E29" s="75" t="s">
        <v>150</v>
      </c>
      <c r="F29" s="75">
        <v>0</v>
      </c>
      <c r="G29" s="126">
        <v>40</v>
      </c>
      <c r="H29" s="76">
        <v>0.1</v>
      </c>
      <c r="I29" s="76">
        <v>0.2</v>
      </c>
      <c r="J29" s="76">
        <v>0.3</v>
      </c>
      <c r="K29" s="76">
        <v>0.4</v>
      </c>
      <c r="L29" s="76">
        <v>0.4</v>
      </c>
      <c r="M29" s="292"/>
      <c r="N29" s="292"/>
      <c r="O29" s="75"/>
      <c r="P29" s="75" t="s">
        <v>61</v>
      </c>
      <c r="Q29" s="76">
        <v>0.4</v>
      </c>
      <c r="R29" s="77">
        <f t="shared" si="0"/>
        <v>1</v>
      </c>
      <c r="S29" s="292"/>
      <c r="T29" s="101" t="s">
        <v>151</v>
      </c>
      <c r="U29" s="101" t="s">
        <v>342</v>
      </c>
      <c r="V29" s="127"/>
      <c r="W29" s="2"/>
      <c r="X29" s="2"/>
      <c r="Y29" s="2"/>
      <c r="Z29" s="2"/>
    </row>
    <row r="30" spans="1:26" ht="132.75" customHeight="1" thickBot="1">
      <c r="A30" s="128" t="s">
        <v>152</v>
      </c>
      <c r="B30" s="129" t="s">
        <v>153</v>
      </c>
      <c r="C30" s="129" t="s">
        <v>154</v>
      </c>
      <c r="D30" s="86" t="s">
        <v>155</v>
      </c>
      <c r="E30" s="86" t="s">
        <v>156</v>
      </c>
      <c r="F30" s="93">
        <v>0.4</v>
      </c>
      <c r="G30" s="93">
        <v>0.6</v>
      </c>
      <c r="H30" s="93">
        <v>0.15</v>
      </c>
      <c r="I30" s="93">
        <v>0.3</v>
      </c>
      <c r="J30" s="93">
        <v>0.45</v>
      </c>
      <c r="K30" s="93">
        <v>0.6</v>
      </c>
      <c r="L30" s="93">
        <v>0.6</v>
      </c>
      <c r="M30" s="86" t="s">
        <v>30</v>
      </c>
      <c r="N30" s="95">
        <v>41040702</v>
      </c>
      <c r="O30" s="86" t="s">
        <v>60</v>
      </c>
      <c r="P30" s="86"/>
      <c r="Q30" s="93">
        <v>0.9</v>
      </c>
      <c r="R30" s="89">
        <f t="shared" si="0"/>
        <v>1.5</v>
      </c>
      <c r="S30" s="130">
        <v>41040702</v>
      </c>
      <c r="T30" s="131" t="s">
        <v>157</v>
      </c>
      <c r="U30" s="132"/>
      <c r="V30" s="133" t="s">
        <v>346</v>
      </c>
      <c r="W30" s="2"/>
      <c r="X30" s="2"/>
      <c r="Y30" s="2"/>
      <c r="Z30" s="2"/>
    </row>
    <row r="31" spans="1:26" ht="15.75" customHeight="1" thickBot="1">
      <c r="A31" s="5"/>
      <c r="B31" s="5"/>
      <c r="C31" s="5"/>
      <c r="D31" s="5"/>
      <c r="E31" s="5"/>
      <c r="F31" s="5"/>
      <c r="G31" s="5"/>
      <c r="H31" s="5"/>
      <c r="I31" s="5"/>
      <c r="J31" s="6"/>
      <c r="K31" s="5"/>
      <c r="L31" s="5"/>
      <c r="M31" s="5"/>
      <c r="N31" s="5"/>
      <c r="O31" s="5"/>
      <c r="P31" s="5"/>
      <c r="Q31" s="7"/>
      <c r="R31" s="7"/>
      <c r="S31" s="7"/>
      <c r="T31" s="8"/>
      <c r="U31" s="4"/>
      <c r="V31" s="4"/>
      <c r="W31" s="4"/>
      <c r="X31" s="4"/>
      <c r="Y31" s="4"/>
      <c r="Z31" s="4"/>
    </row>
    <row r="32" spans="1:26" ht="62.25" customHeight="1" thickBot="1">
      <c r="A32" s="5"/>
      <c r="B32" s="5"/>
      <c r="C32" s="5"/>
      <c r="D32" s="5"/>
      <c r="E32" s="5"/>
      <c r="F32" s="5"/>
      <c r="G32" s="5"/>
      <c r="H32" s="5"/>
      <c r="I32" s="5"/>
      <c r="J32" s="6"/>
      <c r="K32" s="5"/>
      <c r="L32" s="5"/>
      <c r="M32" s="27" t="s">
        <v>158</v>
      </c>
      <c r="N32" s="28">
        <f>SUM(N4:N30)</f>
        <v>1593098337</v>
      </c>
      <c r="O32" s="5"/>
      <c r="P32" s="5"/>
      <c r="Q32" s="26"/>
      <c r="R32" s="270">
        <f>AVERAGE(R4:R30)</f>
        <v>0.86220769789397245</v>
      </c>
      <c r="S32" s="28">
        <f>SUM(S4:S30)</f>
        <v>1231126641</v>
      </c>
      <c r="T32" s="269"/>
      <c r="U32" s="4"/>
      <c r="V32" s="4"/>
      <c r="W32" s="4"/>
      <c r="X32" s="4"/>
      <c r="Y32" s="4"/>
      <c r="Z32" s="4"/>
    </row>
    <row r="33" spans="1:20" ht="15.75" customHeight="1">
      <c r="A33" s="7"/>
      <c r="B33" s="7"/>
      <c r="C33" s="7"/>
      <c r="D33" s="7"/>
      <c r="E33" s="7"/>
      <c r="F33" s="7"/>
      <c r="G33" s="7"/>
      <c r="H33" s="7"/>
      <c r="I33" s="7"/>
      <c r="J33" s="6"/>
      <c r="K33" s="7"/>
      <c r="L33" s="7"/>
      <c r="M33" s="7"/>
      <c r="N33" s="7"/>
      <c r="O33" s="8"/>
      <c r="P33" s="8"/>
      <c r="Q33" s="8"/>
      <c r="R33" s="8"/>
      <c r="S33" s="8"/>
      <c r="T33" s="8"/>
    </row>
    <row r="34" spans="1:20" ht="15.75" customHeight="1">
      <c r="A34" s="7"/>
      <c r="B34" s="7"/>
      <c r="C34" s="7"/>
      <c r="D34" s="7"/>
      <c r="E34" s="7"/>
      <c r="F34" s="7"/>
      <c r="G34" s="7"/>
      <c r="H34" s="7"/>
      <c r="I34" s="7"/>
      <c r="J34" s="6"/>
      <c r="K34" s="7"/>
      <c r="L34" s="7"/>
      <c r="M34" s="7"/>
      <c r="N34" s="7"/>
      <c r="O34" s="8"/>
      <c r="P34" s="8"/>
      <c r="Q34" s="8"/>
      <c r="R34" s="8"/>
      <c r="S34" s="9"/>
      <c r="T34" s="10"/>
    </row>
    <row r="35" spans="1:20" ht="15.75" customHeight="1">
      <c r="A35" s="7"/>
      <c r="B35" s="7"/>
      <c r="C35" s="7"/>
      <c r="D35" s="7"/>
      <c r="E35" s="7"/>
      <c r="F35" s="7"/>
      <c r="G35" s="7"/>
      <c r="H35" s="7"/>
      <c r="I35" s="7"/>
      <c r="J35" s="6"/>
      <c r="K35" s="7"/>
      <c r="L35" s="7"/>
      <c r="M35" s="7"/>
      <c r="N35" s="7"/>
      <c r="O35" s="8"/>
      <c r="P35" s="8"/>
      <c r="Q35" s="8"/>
      <c r="R35" s="8"/>
      <c r="S35" s="8"/>
      <c r="T35" s="8"/>
    </row>
    <row r="36" spans="1:20" ht="15.75" customHeight="1">
      <c r="A36" s="7"/>
      <c r="B36" s="7"/>
      <c r="C36" s="7"/>
      <c r="D36" s="7"/>
      <c r="E36" s="7"/>
      <c r="F36" s="7"/>
      <c r="G36" s="7"/>
      <c r="H36" s="7"/>
      <c r="I36" s="7"/>
      <c r="J36" s="6"/>
      <c r="K36" s="7"/>
      <c r="L36" s="7"/>
      <c r="M36" s="7"/>
      <c r="N36" s="7"/>
      <c r="O36" s="8"/>
      <c r="P36" s="8"/>
      <c r="Q36" s="8"/>
      <c r="R36" s="8"/>
      <c r="S36" s="8"/>
      <c r="T36" s="8"/>
    </row>
    <row r="37" spans="1:20" ht="15.75" customHeight="1" thickBot="1">
      <c r="A37" s="7"/>
      <c r="B37" s="7"/>
      <c r="C37" s="7"/>
      <c r="D37" s="7"/>
      <c r="E37" s="7"/>
      <c r="F37" s="7"/>
      <c r="G37" s="7"/>
      <c r="H37" s="7"/>
      <c r="I37" s="7"/>
      <c r="J37" s="6"/>
      <c r="K37" s="7"/>
      <c r="L37" s="7"/>
      <c r="M37" s="7"/>
      <c r="N37" s="7"/>
      <c r="O37" s="8"/>
      <c r="P37" s="8"/>
      <c r="Q37" s="8"/>
      <c r="R37" s="8"/>
      <c r="S37" s="8"/>
      <c r="T37" s="8"/>
    </row>
    <row r="38" spans="1:20" ht="30.75" customHeight="1">
      <c r="A38" s="7"/>
      <c r="B38" s="7"/>
      <c r="C38" s="7"/>
      <c r="D38" s="7"/>
      <c r="E38" s="7"/>
      <c r="F38" s="7"/>
      <c r="G38" s="7"/>
      <c r="H38" s="7"/>
      <c r="I38" s="7"/>
      <c r="J38" s="6"/>
      <c r="K38" s="7"/>
      <c r="L38" s="7"/>
      <c r="M38" s="7"/>
      <c r="N38" s="7"/>
      <c r="O38" s="8"/>
      <c r="P38" s="8"/>
      <c r="Q38" s="8"/>
      <c r="R38" s="314" t="s">
        <v>347</v>
      </c>
      <c r="S38" s="315"/>
      <c r="T38" s="8"/>
    </row>
    <row r="39" spans="1:20" ht="51" customHeight="1">
      <c r="A39" s="7"/>
      <c r="B39" s="7"/>
      <c r="C39" s="7"/>
      <c r="D39" s="7"/>
      <c r="E39" s="7"/>
      <c r="F39" s="7"/>
      <c r="G39" s="7"/>
      <c r="H39" s="7"/>
      <c r="I39" s="7"/>
      <c r="J39" s="6"/>
      <c r="K39" s="7"/>
      <c r="L39" s="7"/>
      <c r="M39" s="7"/>
      <c r="N39" s="7"/>
      <c r="O39" s="8"/>
      <c r="P39" s="8"/>
      <c r="Q39" s="8"/>
      <c r="R39" s="261">
        <f>AVERAGE(R32,'GESTION INSTITUCIONAL'!S36)</f>
        <v>0.80703497956790304</v>
      </c>
      <c r="S39" s="262" t="s">
        <v>348</v>
      </c>
      <c r="T39" s="8"/>
    </row>
    <row r="40" spans="1:20" ht="49.5" customHeight="1">
      <c r="A40" s="7"/>
      <c r="B40" s="7"/>
      <c r="C40" s="7"/>
      <c r="D40" s="7"/>
      <c r="E40" s="7"/>
      <c r="F40" s="7"/>
      <c r="G40" s="7"/>
      <c r="H40" s="7"/>
      <c r="I40" s="7"/>
      <c r="J40" s="6"/>
      <c r="K40" s="7"/>
      <c r="L40" s="7"/>
      <c r="M40" s="7"/>
      <c r="N40" s="7"/>
      <c r="O40" s="8"/>
      <c r="P40" s="8"/>
      <c r="Q40" s="8"/>
      <c r="R40" s="136">
        <f>R32</f>
        <v>0.86220769789397245</v>
      </c>
      <c r="S40" s="33" t="s">
        <v>350</v>
      </c>
      <c r="T40" s="8"/>
    </row>
    <row r="41" spans="1:20" ht="53.25" customHeight="1">
      <c r="A41" s="7"/>
      <c r="B41" s="7"/>
      <c r="C41" s="7"/>
      <c r="D41" s="7"/>
      <c r="E41" s="7"/>
      <c r="F41" s="7"/>
      <c r="G41" s="7"/>
      <c r="H41" s="7"/>
      <c r="I41" s="7"/>
      <c r="J41" s="6"/>
      <c r="K41" s="7"/>
      <c r="L41" s="7"/>
      <c r="M41" s="7"/>
      <c r="N41" s="7"/>
      <c r="O41" s="8"/>
      <c r="P41" s="8"/>
      <c r="Q41" s="8"/>
      <c r="R41" s="134">
        <f>'GESTION INSTITUCIONAL'!S36</f>
        <v>0.75186226124183364</v>
      </c>
      <c r="S41" s="33" t="s">
        <v>349</v>
      </c>
      <c r="T41" s="8"/>
    </row>
    <row r="42" spans="1:20" ht="52.5" customHeight="1">
      <c r="A42" s="7"/>
      <c r="B42" s="7"/>
      <c r="C42" s="7"/>
      <c r="D42" s="7"/>
      <c r="E42" s="7"/>
      <c r="F42" s="7"/>
      <c r="G42" s="7"/>
      <c r="H42" s="7"/>
      <c r="I42" s="7"/>
      <c r="J42" s="6"/>
      <c r="K42" s="7"/>
      <c r="L42" s="7"/>
      <c r="M42" s="7"/>
      <c r="N42" s="7"/>
      <c r="O42" s="8"/>
      <c r="P42" s="8"/>
      <c r="Q42" s="8"/>
      <c r="R42" s="263">
        <f>N32+'GESTION INSTITUCIONAL'!O36</f>
        <v>2474088463</v>
      </c>
      <c r="S42" s="264" t="s">
        <v>352</v>
      </c>
      <c r="T42" s="8"/>
    </row>
    <row r="43" spans="1:20" ht="52.5" customHeight="1">
      <c r="A43" s="7"/>
      <c r="B43" s="7"/>
      <c r="C43" s="7"/>
      <c r="D43" s="7"/>
      <c r="E43" s="7"/>
      <c r="F43" s="7"/>
      <c r="G43" s="7"/>
      <c r="H43" s="7"/>
      <c r="I43" s="7"/>
      <c r="J43" s="6"/>
      <c r="K43" s="7"/>
      <c r="L43" s="7"/>
      <c r="M43" s="7"/>
      <c r="N43" s="7"/>
      <c r="O43" s="8"/>
      <c r="P43" s="8"/>
      <c r="Q43" s="8"/>
      <c r="R43" s="263">
        <f>S32+'GESTION INSTITUCIONAL'!T36</f>
        <v>2329489760</v>
      </c>
      <c r="S43" s="264" t="s">
        <v>351</v>
      </c>
      <c r="T43" s="8"/>
    </row>
    <row r="44" spans="1:20" ht="52.5" customHeight="1">
      <c r="A44" s="7"/>
      <c r="B44" s="7"/>
      <c r="C44" s="7"/>
      <c r="D44" s="7"/>
      <c r="E44" s="7"/>
      <c r="F44" s="7"/>
      <c r="G44" s="7"/>
      <c r="H44" s="7"/>
      <c r="I44" s="7"/>
      <c r="J44" s="32"/>
      <c r="K44" s="7"/>
      <c r="L44" s="7"/>
      <c r="M44" s="7"/>
      <c r="N44" s="7"/>
      <c r="O44" s="8"/>
      <c r="P44" s="8"/>
      <c r="Q44" s="8"/>
      <c r="R44" s="265">
        <f>R43/R42</f>
        <v>0.94155475636280839</v>
      </c>
      <c r="S44" s="264" t="s">
        <v>357</v>
      </c>
      <c r="T44" s="8"/>
    </row>
    <row r="45" spans="1:20" ht="52.5" customHeight="1">
      <c r="A45" s="7"/>
      <c r="B45" s="7"/>
      <c r="C45" s="7"/>
      <c r="D45" s="7"/>
      <c r="E45" s="7"/>
      <c r="F45" s="7"/>
      <c r="G45" s="7"/>
      <c r="H45" s="7"/>
      <c r="I45" s="7"/>
      <c r="J45" s="6"/>
      <c r="K45" s="7"/>
      <c r="L45" s="7"/>
      <c r="M45" s="7"/>
      <c r="N45" s="7"/>
      <c r="O45" s="8"/>
      <c r="P45" s="8"/>
      <c r="Q45" s="8"/>
      <c r="R45" s="31">
        <f>N32</f>
        <v>1593098337</v>
      </c>
      <c r="S45" s="34" t="s">
        <v>353</v>
      </c>
      <c r="T45" s="8"/>
    </row>
    <row r="46" spans="1:20" ht="52.5" customHeight="1">
      <c r="A46" s="7"/>
      <c r="B46" s="7"/>
      <c r="C46" s="7"/>
      <c r="D46" s="7"/>
      <c r="E46" s="7"/>
      <c r="F46" s="7"/>
      <c r="G46" s="7"/>
      <c r="H46" s="7"/>
      <c r="I46" s="7"/>
      <c r="J46" s="6"/>
      <c r="K46" s="7"/>
      <c r="L46" s="7"/>
      <c r="M46" s="7"/>
      <c r="N46" s="7"/>
      <c r="O46" s="8"/>
      <c r="P46" s="8"/>
      <c r="Q46" s="8"/>
      <c r="R46" s="31">
        <f>S32</f>
        <v>1231126641</v>
      </c>
      <c r="S46" s="34" t="s">
        <v>354</v>
      </c>
      <c r="T46" s="8"/>
    </row>
    <row r="47" spans="1:20" ht="52.5" customHeight="1">
      <c r="A47" s="7"/>
      <c r="B47" s="7"/>
      <c r="C47" s="7"/>
      <c r="D47" s="7"/>
      <c r="E47" s="7"/>
      <c r="F47" s="7"/>
      <c r="G47" s="7"/>
      <c r="H47" s="7"/>
      <c r="I47" s="7"/>
      <c r="J47" s="32"/>
      <c r="K47" s="7"/>
      <c r="L47" s="7"/>
      <c r="M47" s="7"/>
      <c r="N47" s="7"/>
      <c r="O47" s="8"/>
      <c r="P47" s="8"/>
      <c r="Q47" s="8"/>
      <c r="R47" s="135">
        <f>R46/R45</f>
        <v>0.77278760036769778</v>
      </c>
      <c r="S47" s="34" t="s">
        <v>358</v>
      </c>
      <c r="T47" s="8"/>
    </row>
    <row r="48" spans="1:20" ht="54.75" customHeight="1">
      <c r="A48" s="7"/>
      <c r="B48" s="7"/>
      <c r="C48" s="7"/>
      <c r="D48" s="7"/>
      <c r="E48" s="7"/>
      <c r="F48" s="7"/>
      <c r="G48" s="7"/>
      <c r="H48" s="7"/>
      <c r="I48" s="7"/>
      <c r="J48" s="6"/>
      <c r="K48" s="7"/>
      <c r="L48" s="7"/>
      <c r="M48" s="7"/>
      <c r="N48" s="7"/>
      <c r="O48" s="8"/>
      <c r="P48" s="8"/>
      <c r="Q48" s="8"/>
      <c r="R48" s="266">
        <f>'GESTION INSTITUCIONAL'!O36</f>
        <v>880990126</v>
      </c>
      <c r="S48" s="267" t="s">
        <v>355</v>
      </c>
      <c r="T48" s="8"/>
    </row>
    <row r="49" spans="1:20" ht="54.75" customHeight="1">
      <c r="A49" s="7"/>
      <c r="B49" s="7"/>
      <c r="C49" s="7"/>
      <c r="D49" s="7"/>
      <c r="E49" s="7"/>
      <c r="F49" s="7"/>
      <c r="G49" s="7"/>
      <c r="H49" s="7"/>
      <c r="I49" s="7"/>
      <c r="J49" s="6"/>
      <c r="K49" s="7"/>
      <c r="L49" s="7"/>
      <c r="M49" s="7"/>
      <c r="N49" s="7"/>
      <c r="O49" s="8"/>
      <c r="P49" s="8"/>
      <c r="Q49" s="8"/>
      <c r="R49" s="266">
        <f>'GESTION INSTITUCIONAL'!T36</f>
        <v>1098363119</v>
      </c>
      <c r="S49" s="267" t="s">
        <v>356</v>
      </c>
      <c r="T49" s="8"/>
    </row>
    <row r="50" spans="1:20" ht="57" customHeight="1">
      <c r="A50" s="7"/>
      <c r="B50" s="7"/>
      <c r="C50" s="7"/>
      <c r="D50" s="7"/>
      <c r="E50" s="7"/>
      <c r="F50" s="7"/>
      <c r="G50" s="7"/>
      <c r="H50" s="7"/>
      <c r="I50" s="7"/>
      <c r="J50" s="6"/>
      <c r="K50" s="7"/>
      <c r="L50" s="7"/>
      <c r="M50" s="7"/>
      <c r="N50" s="7"/>
      <c r="O50" s="8"/>
      <c r="P50" s="8"/>
      <c r="Q50" s="8"/>
      <c r="R50" s="268">
        <f>R49/R48</f>
        <v>1.2467371501505342</v>
      </c>
      <c r="S50" s="267" t="s">
        <v>389</v>
      </c>
      <c r="T50" s="8"/>
    </row>
    <row r="51" spans="1:20" ht="36.75" customHeight="1" thickBot="1">
      <c r="A51" s="7"/>
      <c r="B51" s="7"/>
      <c r="C51" s="7"/>
      <c r="D51" s="7"/>
      <c r="E51" s="7"/>
      <c r="F51" s="7"/>
      <c r="G51" s="7"/>
      <c r="H51" s="7"/>
      <c r="I51" s="7"/>
      <c r="J51" s="6"/>
      <c r="K51" s="7"/>
      <c r="L51" s="7"/>
      <c r="M51" s="7"/>
      <c r="N51" s="7"/>
      <c r="O51" s="8"/>
      <c r="P51" s="8"/>
      <c r="Q51" s="8"/>
      <c r="R51" s="29"/>
      <c r="S51" s="30"/>
      <c r="T51" s="8"/>
    </row>
    <row r="52" spans="1:20" ht="15.75" customHeight="1">
      <c r="A52" s="7"/>
      <c r="B52" s="7"/>
      <c r="C52" s="7"/>
      <c r="D52" s="7"/>
      <c r="E52" s="7"/>
      <c r="F52" s="7"/>
      <c r="G52" s="7"/>
      <c r="H52" s="7"/>
      <c r="I52" s="7"/>
      <c r="J52" s="6"/>
      <c r="K52" s="7"/>
      <c r="L52" s="7"/>
      <c r="M52" s="7"/>
      <c r="N52" s="7"/>
      <c r="O52" s="8"/>
      <c r="P52" s="8"/>
      <c r="Q52" s="8"/>
      <c r="R52" s="8"/>
      <c r="S52" s="8"/>
      <c r="T52" s="8"/>
    </row>
    <row r="53" spans="1:20" ht="15.75" customHeight="1">
      <c r="A53" s="7"/>
      <c r="B53" s="7"/>
      <c r="C53" s="7"/>
      <c r="D53" s="7"/>
      <c r="E53" s="7"/>
      <c r="F53" s="7"/>
      <c r="G53" s="7"/>
      <c r="H53" s="7"/>
      <c r="I53" s="7"/>
      <c r="J53" s="6"/>
      <c r="K53" s="7"/>
      <c r="L53" s="7"/>
      <c r="M53" s="7"/>
      <c r="N53" s="7"/>
      <c r="O53" s="8"/>
      <c r="P53" s="8"/>
      <c r="Q53" s="8"/>
      <c r="R53" s="8"/>
      <c r="S53" s="8"/>
      <c r="T53" s="8"/>
    </row>
    <row r="54" spans="1:20" ht="15.75" customHeight="1">
      <c r="A54" s="7"/>
      <c r="B54" s="7"/>
      <c r="C54" s="7"/>
      <c r="D54" s="7"/>
      <c r="E54" s="7"/>
      <c r="F54" s="7"/>
      <c r="G54" s="7"/>
      <c r="H54" s="7"/>
      <c r="I54" s="7"/>
      <c r="J54" s="6"/>
      <c r="K54" s="7"/>
      <c r="L54" s="7"/>
      <c r="M54" s="7"/>
      <c r="N54" s="7"/>
      <c r="O54" s="8"/>
      <c r="P54" s="8"/>
      <c r="Q54" s="8"/>
      <c r="R54" s="8"/>
      <c r="S54" s="8"/>
      <c r="T54" s="8"/>
    </row>
    <row r="55" spans="1:20" ht="15.75" customHeight="1">
      <c r="A55" s="7"/>
      <c r="B55" s="7"/>
      <c r="C55" s="7"/>
      <c r="D55" s="7"/>
      <c r="E55" s="7"/>
      <c r="F55" s="7"/>
      <c r="G55" s="7"/>
      <c r="H55" s="7"/>
      <c r="I55" s="7"/>
      <c r="J55" s="6"/>
      <c r="K55" s="7"/>
      <c r="L55" s="7"/>
      <c r="M55" s="7"/>
      <c r="N55" s="7"/>
      <c r="O55" s="8"/>
      <c r="P55" s="8"/>
      <c r="Q55" s="8"/>
      <c r="R55" s="8"/>
      <c r="S55" s="8"/>
      <c r="T55" s="8"/>
    </row>
    <row r="56" spans="1:20" ht="15.75" customHeight="1">
      <c r="A56" s="7"/>
      <c r="B56" s="7"/>
      <c r="C56" s="7"/>
      <c r="D56" s="7"/>
      <c r="E56" s="7"/>
      <c r="F56" s="7"/>
      <c r="G56" s="7"/>
      <c r="H56" s="7"/>
      <c r="I56" s="7"/>
      <c r="J56" s="6"/>
      <c r="K56" s="7"/>
      <c r="L56" s="7"/>
      <c r="M56" s="7"/>
      <c r="N56" s="7"/>
      <c r="O56" s="8"/>
      <c r="P56" s="8"/>
      <c r="Q56" s="8"/>
      <c r="R56" s="8"/>
      <c r="S56" s="8"/>
      <c r="T56" s="8"/>
    </row>
    <row r="57" spans="1:20" ht="15.75" customHeight="1">
      <c r="A57" s="7"/>
      <c r="B57" s="7"/>
      <c r="C57" s="7"/>
      <c r="D57" s="7"/>
      <c r="E57" s="7"/>
      <c r="F57" s="7"/>
      <c r="G57" s="7"/>
      <c r="H57" s="7"/>
      <c r="I57" s="7"/>
      <c r="J57" s="6"/>
      <c r="K57" s="7"/>
      <c r="L57" s="7"/>
      <c r="M57" s="7"/>
      <c r="N57" s="7"/>
      <c r="O57" s="8"/>
      <c r="P57" s="8"/>
      <c r="Q57" s="8"/>
      <c r="R57" s="8"/>
      <c r="S57" s="8"/>
      <c r="T57" s="8"/>
    </row>
    <row r="58" spans="1:20" ht="15.75" customHeight="1">
      <c r="A58" s="7"/>
      <c r="B58" s="7"/>
      <c r="C58" s="7"/>
      <c r="D58" s="7"/>
      <c r="E58" s="7"/>
      <c r="F58" s="7"/>
      <c r="G58" s="7"/>
      <c r="H58" s="7"/>
      <c r="I58" s="7"/>
      <c r="J58" s="6"/>
      <c r="K58" s="7"/>
      <c r="L58" s="7"/>
      <c r="M58" s="7"/>
      <c r="N58" s="7"/>
      <c r="O58" s="8"/>
      <c r="P58" s="8"/>
      <c r="Q58" s="8"/>
      <c r="R58" s="8"/>
      <c r="S58" s="8"/>
      <c r="T58" s="8"/>
    </row>
    <row r="59" spans="1:20" ht="15.75" customHeight="1">
      <c r="A59" s="7"/>
      <c r="B59" s="7"/>
      <c r="C59" s="7"/>
      <c r="D59" s="7"/>
      <c r="E59" s="7"/>
      <c r="F59" s="7"/>
      <c r="G59" s="7"/>
      <c r="H59" s="7"/>
      <c r="I59" s="7"/>
      <c r="J59" s="6"/>
      <c r="K59" s="7"/>
      <c r="L59" s="7"/>
      <c r="M59" s="7"/>
      <c r="N59" s="7"/>
      <c r="O59" s="8"/>
      <c r="P59" s="8"/>
      <c r="Q59" s="8"/>
      <c r="R59" s="8"/>
      <c r="S59" s="8"/>
      <c r="T59" s="8"/>
    </row>
    <row r="60" spans="1:20" ht="15.75" customHeight="1">
      <c r="A60" s="7"/>
      <c r="B60" s="7"/>
      <c r="C60" s="7"/>
      <c r="D60" s="7"/>
      <c r="E60" s="7"/>
      <c r="F60" s="7"/>
      <c r="G60" s="7"/>
      <c r="H60" s="7"/>
      <c r="I60" s="7"/>
      <c r="J60" s="6"/>
      <c r="K60" s="7"/>
      <c r="L60" s="7"/>
      <c r="M60" s="7"/>
      <c r="N60" s="7"/>
      <c r="O60" s="8"/>
      <c r="P60" s="8"/>
      <c r="Q60" s="8"/>
      <c r="R60" s="8"/>
      <c r="S60" s="8"/>
      <c r="T60" s="8"/>
    </row>
    <row r="61" spans="1:20" ht="15.75" customHeight="1">
      <c r="A61" s="7"/>
      <c r="B61" s="7"/>
      <c r="C61" s="7"/>
      <c r="D61" s="7"/>
      <c r="E61" s="7"/>
      <c r="F61" s="7"/>
      <c r="G61" s="7"/>
      <c r="H61" s="7"/>
      <c r="I61" s="7"/>
      <c r="J61" s="6"/>
      <c r="K61" s="7"/>
      <c r="L61" s="7"/>
      <c r="M61" s="7"/>
      <c r="N61" s="7"/>
      <c r="O61" s="8"/>
      <c r="P61" s="8"/>
      <c r="Q61" s="8"/>
      <c r="R61" s="8"/>
      <c r="S61" s="8"/>
      <c r="T61" s="8"/>
    </row>
    <row r="62" spans="1:20" ht="15.75" customHeight="1">
      <c r="A62" s="7"/>
      <c r="B62" s="7"/>
      <c r="C62" s="7"/>
      <c r="D62" s="7"/>
      <c r="E62" s="7"/>
      <c r="F62" s="7"/>
      <c r="G62" s="7"/>
      <c r="H62" s="7"/>
      <c r="I62" s="7"/>
      <c r="J62" s="6"/>
      <c r="K62" s="7"/>
      <c r="L62" s="7"/>
      <c r="M62" s="7"/>
      <c r="N62" s="7"/>
      <c r="O62" s="8"/>
      <c r="P62" s="8"/>
      <c r="Q62" s="8"/>
      <c r="R62" s="8"/>
      <c r="S62" s="8"/>
      <c r="T62" s="8"/>
    </row>
    <row r="63" spans="1:20" ht="15.75" customHeight="1">
      <c r="A63" s="7"/>
      <c r="B63" s="7"/>
      <c r="C63" s="7"/>
      <c r="D63" s="7"/>
      <c r="E63" s="7"/>
      <c r="F63" s="7"/>
      <c r="G63" s="7"/>
      <c r="H63" s="7"/>
      <c r="I63" s="7"/>
      <c r="J63" s="6"/>
      <c r="K63" s="7"/>
      <c r="L63" s="7"/>
      <c r="M63" s="7"/>
      <c r="N63" s="7"/>
      <c r="O63" s="8"/>
      <c r="P63" s="8"/>
      <c r="Q63" s="8"/>
      <c r="R63" s="8"/>
      <c r="S63" s="8"/>
      <c r="T63" s="8"/>
    </row>
    <row r="64" spans="1:20" ht="15.75" customHeight="1">
      <c r="A64" s="7"/>
      <c r="B64" s="7"/>
      <c r="C64" s="7"/>
      <c r="D64" s="7"/>
      <c r="E64" s="7"/>
      <c r="F64" s="7"/>
      <c r="G64" s="7"/>
      <c r="H64" s="7"/>
      <c r="I64" s="7"/>
      <c r="J64" s="6"/>
      <c r="K64" s="7"/>
      <c r="L64" s="7"/>
      <c r="M64" s="7"/>
      <c r="N64" s="7"/>
      <c r="O64" s="8"/>
      <c r="P64" s="8"/>
      <c r="Q64" s="8"/>
      <c r="R64" s="8"/>
      <c r="S64" s="8"/>
      <c r="T64" s="8"/>
    </row>
    <row r="65" spans="1:20" ht="15.75" customHeight="1">
      <c r="A65" s="7"/>
      <c r="B65" s="7"/>
      <c r="C65" s="7"/>
      <c r="D65" s="7"/>
      <c r="E65" s="7"/>
      <c r="F65" s="7"/>
      <c r="G65" s="7"/>
      <c r="H65" s="7"/>
      <c r="I65" s="7"/>
      <c r="J65" s="6"/>
      <c r="K65" s="7"/>
      <c r="L65" s="7"/>
      <c r="M65" s="7"/>
      <c r="N65" s="7"/>
      <c r="O65" s="8"/>
      <c r="P65" s="8"/>
      <c r="Q65" s="8"/>
      <c r="R65" s="8"/>
      <c r="S65" s="8"/>
      <c r="T65" s="8"/>
    </row>
    <row r="66" spans="1:20" ht="15.75" customHeight="1">
      <c r="A66" s="7"/>
      <c r="B66" s="7"/>
      <c r="C66" s="7"/>
      <c r="D66" s="7"/>
      <c r="E66" s="7"/>
      <c r="F66" s="7"/>
      <c r="G66" s="7"/>
      <c r="H66" s="7"/>
      <c r="I66" s="7"/>
      <c r="J66" s="6"/>
      <c r="K66" s="7"/>
      <c r="L66" s="7"/>
      <c r="M66" s="7"/>
      <c r="N66" s="7"/>
      <c r="O66" s="8"/>
      <c r="P66" s="8"/>
      <c r="Q66" s="8"/>
      <c r="R66" s="8"/>
      <c r="S66" s="8"/>
      <c r="T66" s="8"/>
    </row>
    <row r="67" spans="1:20" ht="15.75" customHeight="1">
      <c r="A67" s="7"/>
      <c r="B67" s="7"/>
      <c r="C67" s="7"/>
      <c r="D67" s="7"/>
      <c r="E67" s="7"/>
      <c r="F67" s="7"/>
      <c r="G67" s="7"/>
      <c r="H67" s="7"/>
      <c r="I67" s="7"/>
      <c r="J67" s="6"/>
      <c r="K67" s="7"/>
      <c r="L67" s="7"/>
      <c r="M67" s="7"/>
      <c r="N67" s="7"/>
      <c r="O67" s="8"/>
      <c r="P67" s="8"/>
      <c r="Q67" s="8"/>
      <c r="R67" s="8"/>
      <c r="S67" s="8"/>
      <c r="T67" s="8"/>
    </row>
    <row r="68" spans="1:20" ht="15.75" customHeight="1">
      <c r="A68" s="7"/>
      <c r="B68" s="7"/>
      <c r="C68" s="7"/>
      <c r="D68" s="7"/>
      <c r="E68" s="7"/>
      <c r="F68" s="7"/>
      <c r="G68" s="7"/>
      <c r="H68" s="7"/>
      <c r="I68" s="7"/>
      <c r="J68" s="6"/>
      <c r="K68" s="7"/>
      <c r="L68" s="7"/>
      <c r="M68" s="7"/>
      <c r="N68" s="7"/>
      <c r="O68" s="8"/>
      <c r="P68" s="8"/>
      <c r="Q68" s="8"/>
      <c r="R68" s="8"/>
      <c r="S68" s="8"/>
      <c r="T68" s="8"/>
    </row>
    <row r="69" spans="1:20" ht="15.75" customHeight="1">
      <c r="A69" s="7"/>
      <c r="B69" s="7"/>
      <c r="C69" s="7"/>
      <c r="D69" s="7"/>
      <c r="E69" s="7"/>
      <c r="F69" s="7"/>
      <c r="G69" s="7"/>
      <c r="H69" s="7"/>
      <c r="I69" s="7"/>
      <c r="J69" s="6"/>
      <c r="K69" s="7"/>
      <c r="L69" s="7"/>
      <c r="M69" s="7"/>
      <c r="N69" s="7"/>
      <c r="O69" s="8"/>
      <c r="P69" s="8"/>
      <c r="Q69" s="8"/>
      <c r="R69" s="8"/>
      <c r="S69" s="8"/>
      <c r="T69" s="8"/>
    </row>
    <row r="70" spans="1:20" ht="15.75" customHeight="1">
      <c r="A70" s="7"/>
      <c r="B70" s="7"/>
      <c r="C70" s="7"/>
      <c r="D70" s="7"/>
      <c r="E70" s="7"/>
      <c r="F70" s="7"/>
      <c r="G70" s="7"/>
      <c r="H70" s="7"/>
      <c r="I70" s="7"/>
      <c r="J70" s="6"/>
      <c r="K70" s="7"/>
      <c r="L70" s="7"/>
      <c r="M70" s="7"/>
      <c r="N70" s="7"/>
      <c r="O70" s="8"/>
      <c r="P70" s="8"/>
      <c r="Q70" s="8"/>
      <c r="R70" s="8"/>
      <c r="S70" s="8"/>
      <c r="T70" s="8"/>
    </row>
    <row r="71" spans="1:20" ht="15.75" customHeight="1">
      <c r="A71" s="7"/>
      <c r="B71" s="7"/>
      <c r="C71" s="7"/>
      <c r="D71" s="7"/>
      <c r="E71" s="7"/>
      <c r="F71" s="7"/>
      <c r="G71" s="7"/>
      <c r="H71" s="7"/>
      <c r="I71" s="7"/>
      <c r="J71" s="6"/>
      <c r="K71" s="7"/>
      <c r="L71" s="7"/>
      <c r="M71" s="7"/>
      <c r="N71" s="7"/>
      <c r="O71" s="8"/>
      <c r="P71" s="8"/>
      <c r="Q71" s="8"/>
      <c r="R71" s="8"/>
      <c r="S71" s="8"/>
      <c r="T71" s="8"/>
    </row>
    <row r="72" spans="1:20" ht="15.75" customHeight="1">
      <c r="A72" s="7"/>
      <c r="B72" s="7"/>
      <c r="C72" s="7"/>
      <c r="D72" s="7"/>
      <c r="E72" s="7"/>
      <c r="F72" s="7"/>
      <c r="G72" s="7"/>
      <c r="H72" s="7"/>
      <c r="I72" s="7"/>
      <c r="J72" s="6"/>
      <c r="K72" s="7"/>
      <c r="L72" s="7"/>
      <c r="M72" s="7"/>
      <c r="N72" s="7"/>
      <c r="O72" s="8"/>
      <c r="P72" s="8"/>
      <c r="Q72" s="8"/>
      <c r="R72" s="8"/>
      <c r="S72" s="8"/>
      <c r="T72" s="8"/>
    </row>
    <row r="73" spans="1:20" ht="15.75" customHeight="1">
      <c r="A73" s="7"/>
      <c r="B73" s="7"/>
      <c r="C73" s="7"/>
      <c r="D73" s="7"/>
      <c r="E73" s="7"/>
      <c r="F73" s="7"/>
      <c r="G73" s="7"/>
      <c r="H73" s="7"/>
      <c r="I73" s="7"/>
      <c r="J73" s="6"/>
      <c r="K73" s="7"/>
      <c r="L73" s="7"/>
      <c r="M73" s="7"/>
      <c r="N73" s="7"/>
      <c r="O73" s="8"/>
      <c r="P73" s="8"/>
      <c r="Q73" s="8"/>
      <c r="R73" s="8"/>
      <c r="S73" s="8"/>
      <c r="T73" s="8"/>
    </row>
    <row r="74" spans="1:20" ht="15.75" customHeight="1">
      <c r="A74" s="7"/>
      <c r="B74" s="7"/>
      <c r="C74" s="7"/>
      <c r="D74" s="7"/>
      <c r="E74" s="7"/>
      <c r="F74" s="7"/>
      <c r="G74" s="7"/>
      <c r="H74" s="7"/>
      <c r="I74" s="7"/>
      <c r="J74" s="6"/>
      <c r="K74" s="7"/>
      <c r="L74" s="7"/>
      <c r="M74" s="7"/>
      <c r="N74" s="7"/>
      <c r="O74" s="8"/>
      <c r="P74" s="8"/>
      <c r="Q74" s="8"/>
      <c r="R74" s="8"/>
      <c r="S74" s="8"/>
      <c r="T74" s="8"/>
    </row>
    <row r="75" spans="1:20" ht="15.75" customHeight="1">
      <c r="A75" s="7"/>
      <c r="B75" s="7"/>
      <c r="C75" s="7"/>
      <c r="D75" s="7"/>
      <c r="E75" s="7"/>
      <c r="F75" s="7"/>
      <c r="G75" s="7"/>
      <c r="H75" s="7"/>
      <c r="I75" s="7"/>
      <c r="J75" s="6"/>
      <c r="K75" s="7"/>
      <c r="L75" s="7"/>
      <c r="M75" s="7"/>
      <c r="N75" s="7"/>
      <c r="O75" s="8"/>
      <c r="P75" s="8"/>
      <c r="Q75" s="8"/>
      <c r="R75" s="8"/>
      <c r="S75" s="8"/>
      <c r="T75" s="8"/>
    </row>
    <row r="76" spans="1:20" ht="15.75" customHeight="1">
      <c r="A76" s="7"/>
      <c r="B76" s="7"/>
      <c r="C76" s="7"/>
      <c r="D76" s="7"/>
      <c r="E76" s="7"/>
      <c r="F76" s="7"/>
      <c r="G76" s="7"/>
      <c r="H76" s="7"/>
      <c r="I76" s="7"/>
      <c r="J76" s="6"/>
      <c r="K76" s="7"/>
      <c r="L76" s="7"/>
      <c r="M76" s="7"/>
      <c r="N76" s="7"/>
      <c r="O76" s="8"/>
      <c r="P76" s="8"/>
      <c r="Q76" s="8"/>
      <c r="R76" s="8"/>
      <c r="S76" s="8"/>
      <c r="T76" s="8"/>
    </row>
    <row r="77" spans="1:20" ht="15.75" customHeight="1">
      <c r="A77" s="7"/>
      <c r="B77" s="7"/>
      <c r="C77" s="7"/>
      <c r="D77" s="7"/>
      <c r="E77" s="7"/>
      <c r="F77" s="7"/>
      <c r="G77" s="7"/>
      <c r="H77" s="7"/>
      <c r="I77" s="7"/>
      <c r="J77" s="6"/>
      <c r="K77" s="7"/>
      <c r="L77" s="7"/>
      <c r="M77" s="7"/>
      <c r="N77" s="7"/>
      <c r="O77" s="8"/>
      <c r="P77" s="8"/>
      <c r="Q77" s="8"/>
      <c r="R77" s="8"/>
      <c r="S77" s="8"/>
      <c r="T77" s="8"/>
    </row>
    <row r="78" spans="1:20" ht="15.75" customHeight="1">
      <c r="A78" s="7"/>
      <c r="B78" s="7"/>
      <c r="C78" s="7"/>
      <c r="D78" s="7"/>
      <c r="E78" s="7"/>
      <c r="F78" s="7"/>
      <c r="G78" s="7"/>
      <c r="H78" s="7"/>
      <c r="I78" s="7"/>
      <c r="J78" s="6"/>
      <c r="K78" s="7"/>
      <c r="L78" s="7"/>
      <c r="M78" s="7"/>
      <c r="N78" s="7"/>
      <c r="O78" s="8"/>
      <c r="P78" s="8"/>
      <c r="Q78" s="8"/>
      <c r="R78" s="8"/>
      <c r="S78" s="8"/>
      <c r="T78" s="8"/>
    </row>
    <row r="79" spans="1:20" ht="15.75" customHeight="1">
      <c r="A79" s="7"/>
      <c r="B79" s="7"/>
      <c r="C79" s="7"/>
      <c r="D79" s="7"/>
      <c r="E79" s="7"/>
      <c r="F79" s="7"/>
      <c r="G79" s="7"/>
      <c r="H79" s="7"/>
      <c r="I79" s="7"/>
      <c r="J79" s="6"/>
      <c r="K79" s="7"/>
      <c r="L79" s="7"/>
      <c r="M79" s="7"/>
      <c r="N79" s="7"/>
      <c r="O79" s="8"/>
      <c r="P79" s="8"/>
      <c r="Q79" s="8"/>
      <c r="R79" s="8"/>
      <c r="S79" s="8"/>
      <c r="T79" s="8"/>
    </row>
    <row r="80" spans="1:20" ht="15.75" customHeight="1">
      <c r="A80" s="7"/>
      <c r="B80" s="7"/>
      <c r="C80" s="7"/>
      <c r="D80" s="7"/>
      <c r="E80" s="7"/>
      <c r="F80" s="7"/>
      <c r="G80" s="7"/>
      <c r="H80" s="7"/>
      <c r="I80" s="7"/>
      <c r="J80" s="6"/>
      <c r="K80" s="7"/>
      <c r="L80" s="7"/>
      <c r="M80" s="7"/>
      <c r="N80" s="7"/>
      <c r="O80" s="8"/>
      <c r="P80" s="8"/>
      <c r="Q80" s="8"/>
      <c r="R80" s="8"/>
      <c r="S80" s="8"/>
      <c r="T80" s="8"/>
    </row>
    <row r="81" spans="1:20" ht="15.75" customHeight="1">
      <c r="A81" s="7"/>
      <c r="B81" s="7"/>
      <c r="C81" s="7"/>
      <c r="D81" s="7"/>
      <c r="E81" s="7"/>
      <c r="F81" s="7"/>
      <c r="G81" s="7"/>
      <c r="H81" s="7"/>
      <c r="I81" s="7"/>
      <c r="J81" s="6"/>
      <c r="K81" s="7"/>
      <c r="L81" s="7"/>
      <c r="M81" s="7"/>
      <c r="N81" s="7"/>
      <c r="O81" s="8"/>
      <c r="P81" s="8"/>
      <c r="Q81" s="8"/>
      <c r="R81" s="8"/>
      <c r="S81" s="8"/>
      <c r="T81" s="8"/>
    </row>
    <row r="82" spans="1:20" ht="15.75" customHeight="1">
      <c r="A82" s="7"/>
      <c r="B82" s="7"/>
      <c r="C82" s="7"/>
      <c r="D82" s="7"/>
      <c r="E82" s="7"/>
      <c r="F82" s="7"/>
      <c r="G82" s="7"/>
      <c r="H82" s="7"/>
      <c r="I82" s="7"/>
      <c r="J82" s="6"/>
      <c r="K82" s="7"/>
      <c r="L82" s="7"/>
      <c r="M82" s="7"/>
      <c r="N82" s="7"/>
      <c r="O82" s="8"/>
      <c r="P82" s="8"/>
      <c r="Q82" s="8"/>
      <c r="R82" s="8"/>
      <c r="S82" s="8"/>
      <c r="T82" s="8"/>
    </row>
    <row r="83" spans="1:20" ht="15.75" customHeight="1">
      <c r="A83" s="7"/>
      <c r="B83" s="7"/>
      <c r="C83" s="7"/>
      <c r="D83" s="7"/>
      <c r="E83" s="7"/>
      <c r="F83" s="7"/>
      <c r="G83" s="7"/>
      <c r="H83" s="7"/>
      <c r="I83" s="7"/>
      <c r="J83" s="6"/>
      <c r="K83" s="7"/>
      <c r="L83" s="7"/>
      <c r="M83" s="7"/>
      <c r="N83" s="7"/>
      <c r="O83" s="8"/>
      <c r="P83" s="8"/>
      <c r="Q83" s="8"/>
      <c r="R83" s="8"/>
      <c r="S83" s="8"/>
      <c r="T83" s="8"/>
    </row>
    <row r="84" spans="1:20" ht="15.75" customHeight="1">
      <c r="A84" s="7"/>
      <c r="B84" s="7"/>
      <c r="C84" s="7"/>
      <c r="D84" s="7"/>
      <c r="E84" s="7"/>
      <c r="F84" s="7"/>
      <c r="G84" s="7"/>
      <c r="H84" s="7"/>
      <c r="I84" s="7"/>
      <c r="J84" s="6"/>
      <c r="K84" s="7"/>
      <c r="L84" s="7"/>
      <c r="M84" s="7"/>
      <c r="N84" s="7"/>
      <c r="O84" s="8"/>
      <c r="P84" s="8"/>
      <c r="Q84" s="8"/>
      <c r="R84" s="8"/>
      <c r="S84" s="8"/>
      <c r="T84" s="8"/>
    </row>
    <row r="85" spans="1:20" ht="15.75" customHeight="1">
      <c r="A85" s="7"/>
      <c r="B85" s="7"/>
      <c r="C85" s="7"/>
      <c r="D85" s="7"/>
      <c r="E85" s="7"/>
      <c r="F85" s="7"/>
      <c r="G85" s="7"/>
      <c r="H85" s="7"/>
      <c r="I85" s="7"/>
      <c r="J85" s="6"/>
      <c r="K85" s="7"/>
      <c r="L85" s="7"/>
      <c r="M85" s="7"/>
      <c r="N85" s="7"/>
      <c r="O85" s="8"/>
      <c r="P85" s="8"/>
      <c r="Q85" s="8"/>
      <c r="R85" s="8"/>
      <c r="S85" s="8"/>
      <c r="T85" s="8"/>
    </row>
    <row r="86" spans="1:20" ht="15.75" customHeight="1">
      <c r="A86" s="7"/>
      <c r="B86" s="7"/>
      <c r="C86" s="7"/>
      <c r="D86" s="7"/>
      <c r="E86" s="7"/>
      <c r="F86" s="7"/>
      <c r="G86" s="7"/>
      <c r="H86" s="7"/>
      <c r="I86" s="7"/>
      <c r="J86" s="6"/>
      <c r="K86" s="7"/>
      <c r="L86" s="7"/>
      <c r="M86" s="7"/>
      <c r="N86" s="7"/>
      <c r="O86" s="8"/>
      <c r="P86" s="8"/>
      <c r="Q86" s="8"/>
      <c r="R86" s="8"/>
      <c r="S86" s="8"/>
      <c r="T86" s="8"/>
    </row>
    <row r="87" spans="1:20" ht="15.75" customHeight="1">
      <c r="A87" s="7"/>
      <c r="B87" s="7"/>
      <c r="C87" s="7"/>
      <c r="D87" s="7"/>
      <c r="E87" s="7"/>
      <c r="F87" s="7"/>
      <c r="G87" s="7"/>
      <c r="H87" s="7"/>
      <c r="I87" s="7"/>
      <c r="J87" s="6"/>
      <c r="K87" s="7"/>
      <c r="L87" s="7"/>
      <c r="M87" s="7"/>
      <c r="N87" s="7"/>
      <c r="O87" s="8"/>
      <c r="P87" s="8"/>
      <c r="Q87" s="8"/>
      <c r="R87" s="8"/>
      <c r="S87" s="8"/>
      <c r="T87" s="8"/>
    </row>
    <row r="88" spans="1:20" ht="15.75" customHeight="1">
      <c r="A88" s="7"/>
      <c r="B88" s="7"/>
      <c r="C88" s="7"/>
      <c r="D88" s="7"/>
      <c r="E88" s="7"/>
      <c r="F88" s="7"/>
      <c r="G88" s="7"/>
      <c r="H88" s="7"/>
      <c r="I88" s="7"/>
      <c r="J88" s="6"/>
      <c r="K88" s="7"/>
      <c r="L88" s="7"/>
      <c r="M88" s="7"/>
      <c r="N88" s="7"/>
      <c r="O88" s="8"/>
      <c r="P88" s="8"/>
      <c r="Q88" s="8"/>
      <c r="R88" s="8"/>
      <c r="S88" s="8"/>
      <c r="T88" s="8"/>
    </row>
    <row r="89" spans="1:20" ht="15.75" customHeight="1">
      <c r="A89" s="7"/>
      <c r="B89" s="7"/>
      <c r="C89" s="7"/>
      <c r="D89" s="7"/>
      <c r="E89" s="7"/>
      <c r="F89" s="7"/>
      <c r="G89" s="7"/>
      <c r="H89" s="7"/>
      <c r="I89" s="7"/>
      <c r="J89" s="6"/>
      <c r="K89" s="7"/>
      <c r="L89" s="7"/>
      <c r="M89" s="7"/>
      <c r="N89" s="7"/>
      <c r="O89" s="8"/>
      <c r="P89" s="8"/>
      <c r="Q89" s="8"/>
      <c r="R89" s="8"/>
      <c r="S89" s="8"/>
      <c r="T89" s="8"/>
    </row>
    <row r="90" spans="1:20" ht="15.75" customHeight="1">
      <c r="A90" s="7"/>
      <c r="B90" s="7"/>
      <c r="C90" s="7"/>
      <c r="D90" s="7"/>
      <c r="E90" s="7"/>
      <c r="F90" s="7"/>
      <c r="G90" s="7"/>
      <c r="H90" s="7"/>
      <c r="I90" s="7"/>
      <c r="J90" s="6"/>
      <c r="K90" s="7"/>
      <c r="L90" s="7"/>
      <c r="M90" s="7"/>
      <c r="N90" s="7"/>
      <c r="O90" s="8"/>
      <c r="P90" s="8"/>
      <c r="Q90" s="8"/>
      <c r="R90" s="8"/>
      <c r="S90" s="8"/>
      <c r="T90" s="8"/>
    </row>
    <row r="91" spans="1:20" ht="15.75" customHeight="1">
      <c r="A91" s="7"/>
      <c r="B91" s="7"/>
      <c r="C91" s="7"/>
      <c r="D91" s="7"/>
      <c r="E91" s="7"/>
      <c r="F91" s="7"/>
      <c r="G91" s="7"/>
      <c r="H91" s="7"/>
      <c r="I91" s="7"/>
      <c r="J91" s="6"/>
      <c r="K91" s="7"/>
      <c r="L91" s="7"/>
      <c r="M91" s="7"/>
      <c r="N91" s="7"/>
      <c r="O91" s="8"/>
      <c r="P91" s="8"/>
      <c r="Q91" s="8"/>
      <c r="R91" s="8"/>
      <c r="S91" s="8"/>
      <c r="T91" s="8"/>
    </row>
    <row r="92" spans="1:20" ht="15.75" customHeight="1">
      <c r="A92" s="7"/>
      <c r="B92" s="7"/>
      <c r="C92" s="7"/>
      <c r="D92" s="7"/>
      <c r="E92" s="7"/>
      <c r="F92" s="7"/>
      <c r="G92" s="7"/>
      <c r="H92" s="7"/>
      <c r="I92" s="7"/>
      <c r="J92" s="6"/>
      <c r="K92" s="7"/>
      <c r="L92" s="7"/>
      <c r="M92" s="7"/>
      <c r="N92" s="7"/>
      <c r="O92" s="8"/>
      <c r="P92" s="8"/>
      <c r="Q92" s="8"/>
      <c r="R92" s="8"/>
      <c r="S92" s="8"/>
      <c r="T92" s="8"/>
    </row>
    <row r="93" spans="1:20" ht="15.75" customHeight="1">
      <c r="A93" s="7"/>
      <c r="B93" s="7"/>
      <c r="C93" s="7"/>
      <c r="D93" s="7"/>
      <c r="E93" s="7"/>
      <c r="F93" s="7"/>
      <c r="G93" s="7"/>
      <c r="H93" s="7"/>
      <c r="I93" s="7"/>
      <c r="J93" s="6"/>
      <c r="K93" s="7"/>
      <c r="L93" s="7"/>
      <c r="M93" s="7"/>
      <c r="N93" s="7"/>
      <c r="O93" s="8"/>
      <c r="P93" s="8"/>
      <c r="Q93" s="8"/>
      <c r="R93" s="8"/>
      <c r="S93" s="8"/>
      <c r="T93" s="8"/>
    </row>
    <row r="94" spans="1:20" ht="15.75" customHeight="1">
      <c r="A94" s="7"/>
      <c r="B94" s="7"/>
      <c r="C94" s="7"/>
      <c r="D94" s="7"/>
      <c r="E94" s="7"/>
      <c r="F94" s="7"/>
      <c r="G94" s="7"/>
      <c r="H94" s="7"/>
      <c r="I94" s="7"/>
      <c r="J94" s="6"/>
      <c r="K94" s="7"/>
      <c r="L94" s="7"/>
      <c r="M94" s="7"/>
      <c r="N94" s="7"/>
      <c r="O94" s="8"/>
      <c r="P94" s="8"/>
      <c r="Q94" s="8"/>
      <c r="R94" s="8"/>
      <c r="S94" s="8"/>
      <c r="T94" s="8"/>
    </row>
    <row r="95" spans="1:20" ht="15.75" customHeight="1">
      <c r="A95" s="7"/>
      <c r="B95" s="7"/>
      <c r="C95" s="7"/>
      <c r="D95" s="7"/>
      <c r="E95" s="7"/>
      <c r="F95" s="7"/>
      <c r="G95" s="7"/>
      <c r="H95" s="7"/>
      <c r="I95" s="7"/>
      <c r="J95" s="6"/>
      <c r="K95" s="7"/>
      <c r="L95" s="7"/>
      <c r="M95" s="7"/>
      <c r="N95" s="7"/>
      <c r="O95" s="8"/>
      <c r="P95" s="8"/>
      <c r="Q95" s="8"/>
      <c r="R95" s="8"/>
      <c r="S95" s="8"/>
      <c r="T95" s="8"/>
    </row>
    <row r="96" spans="1:20" ht="15.75" customHeight="1">
      <c r="A96" s="7"/>
      <c r="B96" s="7"/>
      <c r="C96" s="7"/>
      <c r="D96" s="7"/>
      <c r="E96" s="7"/>
      <c r="F96" s="7"/>
      <c r="G96" s="7"/>
      <c r="H96" s="7"/>
      <c r="I96" s="7"/>
      <c r="J96" s="6"/>
      <c r="K96" s="7"/>
      <c r="L96" s="7"/>
      <c r="M96" s="7"/>
      <c r="N96" s="7"/>
      <c r="O96" s="8"/>
      <c r="P96" s="8"/>
      <c r="Q96" s="8"/>
      <c r="R96" s="8"/>
      <c r="S96" s="8"/>
      <c r="T96" s="8"/>
    </row>
    <row r="97" spans="1:20" ht="15.75" customHeight="1">
      <c r="A97" s="7"/>
      <c r="B97" s="7"/>
      <c r="C97" s="7"/>
      <c r="D97" s="7"/>
      <c r="E97" s="7"/>
      <c r="F97" s="7"/>
      <c r="G97" s="7"/>
      <c r="H97" s="7"/>
      <c r="I97" s="7"/>
      <c r="J97" s="6"/>
      <c r="K97" s="7"/>
      <c r="L97" s="7"/>
      <c r="M97" s="7"/>
      <c r="N97" s="7"/>
      <c r="O97" s="8"/>
      <c r="P97" s="8"/>
      <c r="Q97" s="8"/>
      <c r="R97" s="8"/>
      <c r="S97" s="8"/>
      <c r="T97" s="8"/>
    </row>
    <row r="98" spans="1:20" ht="15.75" customHeight="1">
      <c r="A98" s="7"/>
      <c r="B98" s="7"/>
      <c r="C98" s="7"/>
      <c r="D98" s="7"/>
      <c r="E98" s="7"/>
      <c r="F98" s="7"/>
      <c r="G98" s="7"/>
      <c r="H98" s="7"/>
      <c r="I98" s="7"/>
      <c r="J98" s="6"/>
      <c r="K98" s="7"/>
      <c r="L98" s="7"/>
      <c r="M98" s="7"/>
      <c r="N98" s="7"/>
      <c r="O98" s="8"/>
      <c r="P98" s="8"/>
      <c r="Q98" s="8"/>
      <c r="R98" s="8"/>
      <c r="S98" s="8"/>
      <c r="T98" s="8"/>
    </row>
    <row r="99" spans="1:20" ht="15.75" customHeight="1">
      <c r="A99" s="7"/>
      <c r="B99" s="7"/>
      <c r="C99" s="7"/>
      <c r="D99" s="7"/>
      <c r="E99" s="7"/>
      <c r="F99" s="7"/>
      <c r="G99" s="7"/>
      <c r="H99" s="7"/>
      <c r="I99" s="7"/>
      <c r="J99" s="6"/>
      <c r="K99" s="7"/>
      <c r="L99" s="7"/>
      <c r="M99" s="7"/>
      <c r="N99" s="7"/>
      <c r="O99" s="8"/>
      <c r="P99" s="8"/>
      <c r="Q99" s="8"/>
      <c r="R99" s="8"/>
      <c r="S99" s="8"/>
      <c r="T99" s="8"/>
    </row>
    <row r="100" spans="1:20" ht="15.75" customHeight="1">
      <c r="A100" s="7"/>
      <c r="B100" s="7"/>
      <c r="C100" s="7"/>
      <c r="D100" s="7"/>
      <c r="E100" s="7"/>
      <c r="F100" s="7"/>
      <c r="G100" s="7"/>
      <c r="H100" s="7"/>
      <c r="I100" s="7"/>
      <c r="J100" s="6"/>
      <c r="K100" s="7"/>
      <c r="L100" s="7"/>
      <c r="M100" s="7"/>
      <c r="N100" s="7"/>
      <c r="O100" s="8"/>
      <c r="P100" s="8"/>
      <c r="Q100" s="8"/>
      <c r="R100" s="8"/>
      <c r="S100" s="8"/>
      <c r="T100" s="8"/>
    </row>
    <row r="101" spans="1:20" ht="15.75" customHeight="1">
      <c r="A101" s="7"/>
      <c r="B101" s="7"/>
      <c r="C101" s="7"/>
      <c r="D101" s="7"/>
      <c r="E101" s="7"/>
      <c r="F101" s="7"/>
      <c r="G101" s="7"/>
      <c r="H101" s="7"/>
      <c r="I101" s="7"/>
      <c r="J101" s="6"/>
      <c r="K101" s="7"/>
      <c r="L101" s="7"/>
      <c r="M101" s="7"/>
      <c r="N101" s="7"/>
      <c r="O101" s="8"/>
      <c r="P101" s="8"/>
      <c r="Q101" s="8"/>
      <c r="R101" s="8"/>
      <c r="S101" s="8"/>
      <c r="T101" s="8"/>
    </row>
    <row r="102" spans="1:20" ht="15.75" customHeight="1">
      <c r="A102" s="7"/>
      <c r="B102" s="7"/>
      <c r="C102" s="7"/>
      <c r="D102" s="7"/>
      <c r="E102" s="7"/>
      <c r="F102" s="7"/>
      <c r="G102" s="7"/>
      <c r="H102" s="7"/>
      <c r="I102" s="7"/>
      <c r="J102" s="6"/>
      <c r="K102" s="7"/>
      <c r="L102" s="7"/>
      <c r="M102" s="7"/>
      <c r="N102" s="7"/>
      <c r="O102" s="8"/>
      <c r="P102" s="8"/>
      <c r="Q102" s="8"/>
      <c r="R102" s="8"/>
      <c r="S102" s="8"/>
      <c r="T102" s="8"/>
    </row>
    <row r="103" spans="1:20" ht="15.75" customHeight="1">
      <c r="A103" s="7"/>
      <c r="B103" s="7"/>
      <c r="C103" s="7"/>
      <c r="D103" s="7"/>
      <c r="E103" s="7"/>
      <c r="F103" s="7"/>
      <c r="G103" s="7"/>
      <c r="H103" s="7"/>
      <c r="I103" s="7"/>
      <c r="J103" s="6"/>
      <c r="K103" s="7"/>
      <c r="L103" s="7"/>
      <c r="M103" s="7"/>
      <c r="N103" s="7"/>
      <c r="O103" s="8"/>
      <c r="P103" s="8"/>
      <c r="Q103" s="8"/>
      <c r="R103" s="8"/>
      <c r="S103" s="8"/>
      <c r="T103" s="8"/>
    </row>
    <row r="104" spans="1:20" ht="15.75" customHeight="1">
      <c r="A104" s="7"/>
      <c r="B104" s="7"/>
      <c r="C104" s="7"/>
      <c r="D104" s="7"/>
      <c r="E104" s="7"/>
      <c r="F104" s="7"/>
      <c r="G104" s="7"/>
      <c r="H104" s="7"/>
      <c r="I104" s="7"/>
      <c r="J104" s="6"/>
      <c r="K104" s="7"/>
      <c r="L104" s="7"/>
      <c r="M104" s="7"/>
      <c r="N104" s="7"/>
      <c r="O104" s="8"/>
      <c r="P104" s="8"/>
      <c r="Q104" s="8"/>
      <c r="R104" s="8"/>
      <c r="S104" s="8"/>
      <c r="T104" s="8"/>
    </row>
    <row r="105" spans="1:20" ht="15.75" customHeight="1">
      <c r="A105" s="7"/>
      <c r="B105" s="7"/>
      <c r="C105" s="7"/>
      <c r="D105" s="7"/>
      <c r="E105" s="7"/>
      <c r="F105" s="7"/>
      <c r="G105" s="7"/>
      <c r="H105" s="7"/>
      <c r="I105" s="7"/>
      <c r="J105" s="6"/>
      <c r="K105" s="7"/>
      <c r="L105" s="7"/>
      <c r="M105" s="7"/>
      <c r="N105" s="7"/>
      <c r="O105" s="8"/>
      <c r="P105" s="8"/>
      <c r="Q105" s="8"/>
      <c r="R105" s="8"/>
      <c r="S105" s="8"/>
      <c r="T105" s="8"/>
    </row>
    <row r="106" spans="1:20" ht="15.75" customHeight="1">
      <c r="A106" s="7"/>
      <c r="B106" s="7"/>
      <c r="C106" s="7"/>
      <c r="D106" s="7"/>
      <c r="E106" s="7"/>
      <c r="F106" s="7"/>
      <c r="G106" s="7"/>
      <c r="H106" s="7"/>
      <c r="I106" s="7"/>
      <c r="J106" s="6"/>
      <c r="K106" s="7"/>
      <c r="L106" s="7"/>
      <c r="M106" s="7"/>
      <c r="N106" s="7"/>
      <c r="O106" s="8"/>
      <c r="P106" s="8"/>
      <c r="Q106" s="8"/>
      <c r="R106" s="8"/>
      <c r="S106" s="8"/>
      <c r="T106" s="8"/>
    </row>
    <row r="107" spans="1:20" ht="15.75" customHeight="1">
      <c r="A107" s="7"/>
      <c r="B107" s="7"/>
      <c r="C107" s="7"/>
      <c r="D107" s="7"/>
      <c r="E107" s="7"/>
      <c r="F107" s="7"/>
      <c r="G107" s="7"/>
      <c r="H107" s="7"/>
      <c r="I107" s="7"/>
      <c r="J107" s="6"/>
      <c r="K107" s="7"/>
      <c r="L107" s="7"/>
      <c r="M107" s="7"/>
      <c r="N107" s="7"/>
      <c r="O107" s="8"/>
      <c r="P107" s="8"/>
      <c r="Q107" s="8"/>
      <c r="R107" s="8"/>
      <c r="S107" s="8"/>
      <c r="T107" s="8"/>
    </row>
    <row r="108" spans="1:20" ht="15.75" customHeight="1">
      <c r="A108" s="7"/>
      <c r="B108" s="7"/>
      <c r="C108" s="7"/>
      <c r="D108" s="7"/>
      <c r="E108" s="7"/>
      <c r="F108" s="7"/>
      <c r="G108" s="7"/>
      <c r="H108" s="7"/>
      <c r="I108" s="7"/>
      <c r="J108" s="6"/>
      <c r="K108" s="7"/>
      <c r="L108" s="7"/>
      <c r="M108" s="7"/>
      <c r="N108" s="7"/>
      <c r="O108" s="8"/>
      <c r="P108" s="8"/>
      <c r="Q108" s="8"/>
      <c r="R108" s="8"/>
      <c r="S108" s="8"/>
      <c r="T108" s="8"/>
    </row>
    <row r="109" spans="1:20" ht="15.75" customHeight="1">
      <c r="A109" s="7"/>
      <c r="B109" s="7"/>
      <c r="C109" s="7"/>
      <c r="D109" s="7"/>
      <c r="E109" s="7"/>
      <c r="F109" s="7"/>
      <c r="G109" s="7"/>
      <c r="H109" s="7"/>
      <c r="I109" s="7"/>
      <c r="J109" s="6"/>
      <c r="K109" s="7"/>
      <c r="L109" s="7"/>
      <c r="M109" s="7"/>
      <c r="N109" s="7"/>
      <c r="O109" s="8"/>
      <c r="P109" s="8"/>
      <c r="Q109" s="8"/>
      <c r="R109" s="8"/>
      <c r="S109" s="8"/>
      <c r="T109" s="8"/>
    </row>
    <row r="110" spans="1:20" ht="15.75" customHeight="1">
      <c r="A110" s="7"/>
      <c r="B110" s="7"/>
      <c r="C110" s="7"/>
      <c r="D110" s="7"/>
      <c r="E110" s="7"/>
      <c r="F110" s="7"/>
      <c r="G110" s="7"/>
      <c r="H110" s="7"/>
      <c r="I110" s="7"/>
      <c r="J110" s="6"/>
      <c r="K110" s="7"/>
      <c r="L110" s="7"/>
      <c r="M110" s="7"/>
      <c r="N110" s="7"/>
      <c r="O110" s="8"/>
      <c r="P110" s="8"/>
      <c r="Q110" s="8"/>
      <c r="R110" s="8"/>
      <c r="S110" s="8"/>
      <c r="T110" s="8"/>
    </row>
    <row r="111" spans="1:20" ht="15.75" customHeight="1">
      <c r="A111" s="7"/>
      <c r="B111" s="7"/>
      <c r="C111" s="7"/>
      <c r="D111" s="7"/>
      <c r="E111" s="7"/>
      <c r="F111" s="7"/>
      <c r="G111" s="7"/>
      <c r="H111" s="7"/>
      <c r="I111" s="7"/>
      <c r="J111" s="6"/>
      <c r="K111" s="7"/>
      <c r="L111" s="7"/>
      <c r="M111" s="7"/>
      <c r="N111" s="7"/>
      <c r="O111" s="8"/>
      <c r="P111" s="8"/>
      <c r="Q111" s="8"/>
      <c r="R111" s="8"/>
      <c r="S111" s="8"/>
      <c r="T111" s="8"/>
    </row>
    <row r="112" spans="1:20" ht="15.75" customHeight="1">
      <c r="A112" s="7"/>
      <c r="B112" s="7"/>
      <c r="C112" s="7"/>
      <c r="D112" s="7"/>
      <c r="E112" s="7"/>
      <c r="F112" s="7"/>
      <c r="G112" s="7"/>
      <c r="H112" s="7"/>
      <c r="I112" s="7"/>
      <c r="J112" s="6"/>
      <c r="K112" s="7"/>
      <c r="L112" s="7"/>
      <c r="M112" s="7"/>
      <c r="N112" s="7"/>
      <c r="O112" s="8"/>
      <c r="P112" s="8"/>
      <c r="Q112" s="8"/>
      <c r="R112" s="8"/>
      <c r="S112" s="8"/>
      <c r="T112" s="8"/>
    </row>
    <row r="113" spans="1:20" ht="15.75" customHeight="1">
      <c r="A113" s="7"/>
      <c r="B113" s="7"/>
      <c r="C113" s="7"/>
      <c r="D113" s="7"/>
      <c r="E113" s="7"/>
      <c r="F113" s="7"/>
      <c r="G113" s="7"/>
      <c r="H113" s="7"/>
      <c r="I113" s="7"/>
      <c r="J113" s="6"/>
      <c r="K113" s="7"/>
      <c r="L113" s="7"/>
      <c r="M113" s="7"/>
      <c r="N113" s="7"/>
      <c r="O113" s="8"/>
      <c r="P113" s="8"/>
      <c r="Q113" s="8"/>
      <c r="R113" s="8"/>
      <c r="S113" s="8"/>
      <c r="T113" s="8"/>
    </row>
    <row r="114" spans="1:20" ht="15.75" customHeight="1">
      <c r="A114" s="7"/>
      <c r="B114" s="7"/>
      <c r="C114" s="7"/>
      <c r="D114" s="7"/>
      <c r="E114" s="7"/>
      <c r="F114" s="7"/>
      <c r="G114" s="7"/>
      <c r="H114" s="7"/>
      <c r="I114" s="7"/>
      <c r="J114" s="6"/>
      <c r="K114" s="7"/>
      <c r="L114" s="7"/>
      <c r="M114" s="7"/>
      <c r="N114" s="7"/>
      <c r="O114" s="8"/>
      <c r="P114" s="8"/>
      <c r="Q114" s="8"/>
      <c r="R114" s="8"/>
      <c r="S114" s="8"/>
      <c r="T114" s="8"/>
    </row>
    <row r="115" spans="1:20" ht="15.75" customHeight="1">
      <c r="A115" s="7"/>
      <c r="B115" s="7"/>
      <c r="C115" s="7"/>
      <c r="D115" s="7"/>
      <c r="E115" s="7"/>
      <c r="F115" s="7"/>
      <c r="G115" s="7"/>
      <c r="H115" s="7"/>
      <c r="I115" s="7"/>
      <c r="J115" s="6"/>
      <c r="K115" s="7"/>
      <c r="L115" s="7"/>
      <c r="M115" s="7"/>
      <c r="N115" s="7"/>
      <c r="O115" s="8"/>
      <c r="P115" s="8"/>
      <c r="Q115" s="8"/>
      <c r="R115" s="8"/>
      <c r="S115" s="8"/>
      <c r="T115" s="8"/>
    </row>
    <row r="116" spans="1:20" ht="15.75" customHeight="1">
      <c r="A116" s="7"/>
      <c r="B116" s="7"/>
      <c r="C116" s="7"/>
      <c r="D116" s="7"/>
      <c r="E116" s="7"/>
      <c r="F116" s="7"/>
      <c r="G116" s="7"/>
      <c r="H116" s="7"/>
      <c r="I116" s="7"/>
      <c r="J116" s="6"/>
      <c r="K116" s="7"/>
      <c r="L116" s="7"/>
      <c r="M116" s="7"/>
      <c r="N116" s="7"/>
      <c r="O116" s="8"/>
      <c r="P116" s="8"/>
      <c r="Q116" s="8"/>
      <c r="R116" s="8"/>
      <c r="S116" s="8"/>
      <c r="T116" s="8"/>
    </row>
    <row r="117" spans="1:20" ht="15.75" customHeight="1">
      <c r="A117" s="7"/>
      <c r="B117" s="7"/>
      <c r="C117" s="7"/>
      <c r="D117" s="7"/>
      <c r="E117" s="7"/>
      <c r="F117" s="7"/>
      <c r="G117" s="7"/>
      <c r="H117" s="7"/>
      <c r="I117" s="7"/>
      <c r="J117" s="6"/>
      <c r="K117" s="7"/>
      <c r="L117" s="7"/>
      <c r="M117" s="7"/>
      <c r="N117" s="7"/>
      <c r="O117" s="8"/>
      <c r="P117" s="8"/>
      <c r="Q117" s="8"/>
      <c r="R117" s="8"/>
      <c r="S117" s="8"/>
      <c r="T117" s="8"/>
    </row>
    <row r="118" spans="1:20" ht="15.75" customHeight="1">
      <c r="A118" s="7"/>
      <c r="B118" s="7"/>
      <c r="C118" s="7"/>
      <c r="D118" s="7"/>
      <c r="E118" s="7"/>
      <c r="F118" s="7"/>
      <c r="G118" s="7"/>
      <c r="H118" s="7"/>
      <c r="I118" s="7"/>
      <c r="J118" s="6"/>
      <c r="K118" s="7"/>
      <c r="L118" s="7"/>
      <c r="M118" s="7"/>
      <c r="N118" s="7"/>
      <c r="O118" s="8"/>
      <c r="P118" s="8"/>
      <c r="Q118" s="8"/>
      <c r="R118" s="8"/>
      <c r="S118" s="8"/>
      <c r="T118" s="8"/>
    </row>
    <row r="119" spans="1:20" ht="15.75" customHeight="1">
      <c r="A119" s="7"/>
      <c r="B119" s="7"/>
      <c r="C119" s="7"/>
      <c r="D119" s="7"/>
      <c r="E119" s="7"/>
      <c r="F119" s="7"/>
      <c r="G119" s="7"/>
      <c r="H119" s="7"/>
      <c r="I119" s="7"/>
      <c r="J119" s="6"/>
      <c r="K119" s="7"/>
      <c r="L119" s="7"/>
      <c r="M119" s="7"/>
      <c r="N119" s="7"/>
      <c r="O119" s="8"/>
      <c r="P119" s="8"/>
      <c r="Q119" s="8"/>
      <c r="R119" s="8"/>
      <c r="S119" s="8"/>
      <c r="T119" s="8"/>
    </row>
    <row r="120" spans="1:20" ht="15.75" customHeight="1">
      <c r="A120" s="7"/>
      <c r="B120" s="7"/>
      <c r="C120" s="7"/>
      <c r="D120" s="7"/>
      <c r="E120" s="7"/>
      <c r="F120" s="7"/>
      <c r="G120" s="7"/>
      <c r="H120" s="7"/>
      <c r="I120" s="7"/>
      <c r="J120" s="6"/>
      <c r="K120" s="7"/>
      <c r="L120" s="7"/>
      <c r="M120" s="7"/>
      <c r="N120" s="7"/>
      <c r="O120" s="8"/>
      <c r="P120" s="8"/>
      <c r="Q120" s="8"/>
      <c r="R120" s="8"/>
      <c r="S120" s="8"/>
      <c r="T120" s="8"/>
    </row>
    <row r="121" spans="1:20" ht="15.75" customHeight="1">
      <c r="A121" s="7"/>
      <c r="B121" s="7"/>
      <c r="C121" s="7"/>
      <c r="D121" s="7"/>
      <c r="E121" s="7"/>
      <c r="F121" s="7"/>
      <c r="G121" s="7"/>
      <c r="H121" s="7"/>
      <c r="I121" s="7"/>
      <c r="J121" s="6"/>
      <c r="K121" s="7"/>
      <c r="L121" s="7"/>
      <c r="M121" s="7"/>
      <c r="N121" s="7"/>
      <c r="O121" s="8"/>
      <c r="P121" s="8"/>
      <c r="Q121" s="8"/>
      <c r="R121" s="8"/>
      <c r="S121" s="8"/>
      <c r="T121" s="8"/>
    </row>
    <row r="122" spans="1:20" ht="15.75" customHeight="1">
      <c r="A122" s="7"/>
      <c r="B122" s="7"/>
      <c r="C122" s="7"/>
      <c r="D122" s="7"/>
      <c r="E122" s="7"/>
      <c r="F122" s="7"/>
      <c r="G122" s="7"/>
      <c r="H122" s="7"/>
      <c r="I122" s="7"/>
      <c r="J122" s="6"/>
      <c r="K122" s="7"/>
      <c r="L122" s="7"/>
      <c r="M122" s="7"/>
      <c r="N122" s="7"/>
      <c r="O122" s="8"/>
      <c r="P122" s="8"/>
      <c r="Q122" s="8"/>
      <c r="R122" s="8"/>
      <c r="S122" s="8"/>
      <c r="T122" s="8"/>
    </row>
    <row r="123" spans="1:20" ht="15.75" customHeight="1">
      <c r="A123" s="7"/>
      <c r="B123" s="7"/>
      <c r="C123" s="7"/>
      <c r="D123" s="7"/>
      <c r="E123" s="7"/>
      <c r="F123" s="7"/>
      <c r="G123" s="7"/>
      <c r="H123" s="7"/>
      <c r="I123" s="7"/>
      <c r="J123" s="6"/>
      <c r="K123" s="7"/>
      <c r="L123" s="7"/>
      <c r="M123" s="7"/>
      <c r="N123" s="7"/>
      <c r="O123" s="8"/>
      <c r="P123" s="8"/>
      <c r="Q123" s="8"/>
      <c r="R123" s="8"/>
      <c r="S123" s="8"/>
      <c r="T123" s="8"/>
    </row>
    <row r="124" spans="1:20" ht="15.75" customHeight="1">
      <c r="A124" s="7"/>
      <c r="B124" s="7"/>
      <c r="C124" s="7"/>
      <c r="D124" s="7"/>
      <c r="E124" s="7"/>
      <c r="F124" s="7"/>
      <c r="G124" s="7"/>
      <c r="H124" s="7"/>
      <c r="I124" s="7"/>
      <c r="J124" s="6"/>
      <c r="K124" s="7"/>
      <c r="L124" s="7"/>
      <c r="M124" s="7"/>
      <c r="N124" s="7"/>
      <c r="O124" s="8"/>
      <c r="P124" s="8"/>
      <c r="Q124" s="8"/>
      <c r="R124" s="8"/>
      <c r="S124" s="8"/>
      <c r="T124" s="8"/>
    </row>
    <row r="125" spans="1:20" ht="15.75" customHeight="1">
      <c r="A125" s="7"/>
      <c r="B125" s="7"/>
      <c r="C125" s="7"/>
      <c r="D125" s="7"/>
      <c r="E125" s="7"/>
      <c r="F125" s="7"/>
      <c r="G125" s="7"/>
      <c r="H125" s="7"/>
      <c r="I125" s="7"/>
      <c r="J125" s="6"/>
      <c r="K125" s="7"/>
      <c r="L125" s="7"/>
      <c r="M125" s="7"/>
      <c r="N125" s="7"/>
      <c r="O125" s="8"/>
      <c r="P125" s="8"/>
      <c r="Q125" s="8"/>
      <c r="R125" s="8"/>
      <c r="S125" s="8"/>
      <c r="T125" s="8"/>
    </row>
    <row r="126" spans="1:20" ht="15.75" customHeight="1">
      <c r="A126" s="7"/>
      <c r="B126" s="7"/>
      <c r="C126" s="7"/>
      <c r="D126" s="7"/>
      <c r="E126" s="7"/>
      <c r="F126" s="7"/>
      <c r="G126" s="7"/>
      <c r="H126" s="7"/>
      <c r="I126" s="7"/>
      <c r="J126" s="6"/>
      <c r="K126" s="7"/>
      <c r="L126" s="7"/>
      <c r="M126" s="7"/>
      <c r="N126" s="7"/>
      <c r="O126" s="8"/>
      <c r="P126" s="8"/>
      <c r="Q126" s="8"/>
      <c r="R126" s="8"/>
      <c r="S126" s="8"/>
      <c r="T126" s="8"/>
    </row>
    <row r="127" spans="1:20" ht="15.75" customHeight="1">
      <c r="A127" s="7"/>
      <c r="B127" s="7"/>
      <c r="C127" s="7"/>
      <c r="D127" s="7"/>
      <c r="E127" s="7"/>
      <c r="F127" s="7"/>
      <c r="G127" s="7"/>
      <c r="H127" s="7"/>
      <c r="I127" s="7"/>
      <c r="J127" s="6"/>
      <c r="K127" s="7"/>
      <c r="L127" s="7"/>
      <c r="M127" s="7"/>
      <c r="N127" s="7"/>
      <c r="O127" s="8"/>
      <c r="P127" s="8"/>
      <c r="Q127" s="8"/>
      <c r="R127" s="8"/>
      <c r="S127" s="8"/>
      <c r="T127" s="8"/>
    </row>
    <row r="128" spans="1:20" ht="15.75" customHeight="1">
      <c r="A128" s="7"/>
      <c r="B128" s="7"/>
      <c r="C128" s="7"/>
      <c r="D128" s="7"/>
      <c r="E128" s="7"/>
      <c r="F128" s="7"/>
      <c r="G128" s="7"/>
      <c r="H128" s="7"/>
      <c r="I128" s="7"/>
      <c r="J128" s="6"/>
      <c r="K128" s="7"/>
      <c r="L128" s="7"/>
      <c r="M128" s="7"/>
      <c r="N128" s="7"/>
      <c r="O128" s="8"/>
      <c r="P128" s="8"/>
      <c r="Q128" s="8"/>
      <c r="R128" s="8"/>
      <c r="S128" s="8"/>
      <c r="T128" s="8"/>
    </row>
    <row r="129" spans="1:20" ht="15.75" customHeight="1">
      <c r="A129" s="7"/>
      <c r="B129" s="7"/>
      <c r="C129" s="7"/>
      <c r="D129" s="7"/>
      <c r="E129" s="7"/>
      <c r="F129" s="7"/>
      <c r="G129" s="7"/>
      <c r="H129" s="7"/>
      <c r="I129" s="7"/>
      <c r="J129" s="6"/>
      <c r="K129" s="7"/>
      <c r="L129" s="7"/>
      <c r="M129" s="7"/>
      <c r="N129" s="7"/>
      <c r="O129" s="8"/>
      <c r="P129" s="8"/>
      <c r="Q129" s="8"/>
      <c r="R129" s="8"/>
      <c r="S129" s="8"/>
      <c r="T129" s="8"/>
    </row>
    <row r="130" spans="1:20" ht="15.75" customHeight="1">
      <c r="A130" s="7"/>
      <c r="B130" s="7"/>
      <c r="C130" s="7"/>
      <c r="D130" s="7"/>
      <c r="E130" s="7"/>
      <c r="F130" s="7"/>
      <c r="G130" s="7"/>
      <c r="H130" s="7"/>
      <c r="I130" s="7"/>
      <c r="J130" s="6"/>
      <c r="K130" s="7"/>
      <c r="L130" s="7"/>
      <c r="M130" s="7"/>
      <c r="N130" s="7"/>
      <c r="O130" s="8"/>
      <c r="P130" s="8"/>
      <c r="Q130" s="8"/>
      <c r="R130" s="8"/>
      <c r="S130" s="8"/>
      <c r="T130" s="8"/>
    </row>
    <row r="131" spans="1:20" ht="15.75" customHeight="1">
      <c r="A131" s="7"/>
      <c r="B131" s="7"/>
      <c r="C131" s="7"/>
      <c r="D131" s="7"/>
      <c r="E131" s="7"/>
      <c r="F131" s="7"/>
      <c r="G131" s="7"/>
      <c r="H131" s="7"/>
      <c r="I131" s="7"/>
      <c r="J131" s="6"/>
      <c r="K131" s="7"/>
      <c r="L131" s="7"/>
      <c r="M131" s="7"/>
      <c r="N131" s="7"/>
      <c r="O131" s="8"/>
      <c r="P131" s="8"/>
      <c r="Q131" s="8"/>
      <c r="R131" s="8"/>
      <c r="S131" s="8"/>
      <c r="T131" s="8"/>
    </row>
    <row r="132" spans="1:20" ht="15.75" customHeight="1">
      <c r="A132" s="7"/>
      <c r="B132" s="7"/>
      <c r="C132" s="7"/>
      <c r="D132" s="7"/>
      <c r="E132" s="7"/>
      <c r="F132" s="7"/>
      <c r="G132" s="7"/>
      <c r="H132" s="7"/>
      <c r="I132" s="7"/>
      <c r="J132" s="6"/>
      <c r="K132" s="7"/>
      <c r="L132" s="7"/>
      <c r="M132" s="7"/>
      <c r="N132" s="7"/>
      <c r="O132" s="8"/>
      <c r="P132" s="8"/>
      <c r="Q132" s="8"/>
      <c r="R132" s="8"/>
      <c r="S132" s="8"/>
      <c r="T132" s="8"/>
    </row>
    <row r="133" spans="1:20" ht="15.75" customHeight="1">
      <c r="A133" s="7"/>
      <c r="B133" s="7"/>
      <c r="C133" s="7"/>
      <c r="D133" s="7"/>
      <c r="E133" s="7"/>
      <c r="F133" s="7"/>
      <c r="G133" s="7"/>
      <c r="H133" s="7"/>
      <c r="I133" s="7"/>
      <c r="J133" s="6"/>
      <c r="K133" s="7"/>
      <c r="L133" s="7"/>
      <c r="M133" s="7"/>
      <c r="N133" s="7"/>
      <c r="O133" s="8"/>
      <c r="P133" s="8"/>
      <c r="Q133" s="8"/>
      <c r="R133" s="8"/>
      <c r="S133" s="8"/>
      <c r="T133" s="8"/>
    </row>
    <row r="134" spans="1:20" ht="15.75" customHeight="1">
      <c r="A134" s="7"/>
      <c r="B134" s="7"/>
      <c r="C134" s="7"/>
      <c r="D134" s="7"/>
      <c r="E134" s="7"/>
      <c r="F134" s="7"/>
      <c r="G134" s="7"/>
      <c r="H134" s="7"/>
      <c r="I134" s="7"/>
      <c r="J134" s="6"/>
      <c r="K134" s="7"/>
      <c r="L134" s="7"/>
      <c r="M134" s="7"/>
      <c r="N134" s="7"/>
      <c r="O134" s="8"/>
      <c r="P134" s="8"/>
      <c r="Q134" s="8"/>
      <c r="R134" s="8"/>
      <c r="S134" s="8"/>
      <c r="T134" s="8"/>
    </row>
    <row r="135" spans="1:20" ht="15.75" customHeight="1">
      <c r="A135" s="7"/>
      <c r="B135" s="7"/>
      <c r="C135" s="7"/>
      <c r="D135" s="7"/>
      <c r="E135" s="7"/>
      <c r="F135" s="7"/>
      <c r="G135" s="7"/>
      <c r="H135" s="7"/>
      <c r="I135" s="7"/>
      <c r="J135" s="6"/>
      <c r="K135" s="7"/>
      <c r="L135" s="7"/>
      <c r="M135" s="7"/>
      <c r="N135" s="7"/>
      <c r="O135" s="8"/>
      <c r="P135" s="8"/>
      <c r="Q135" s="8"/>
      <c r="R135" s="8"/>
      <c r="S135" s="8"/>
      <c r="T135" s="8"/>
    </row>
    <row r="136" spans="1:20" ht="15.75" customHeight="1">
      <c r="A136" s="7"/>
      <c r="B136" s="7"/>
      <c r="C136" s="7"/>
      <c r="D136" s="7"/>
      <c r="E136" s="7"/>
      <c r="F136" s="7"/>
      <c r="G136" s="7"/>
      <c r="H136" s="7"/>
      <c r="I136" s="7"/>
      <c r="J136" s="6"/>
      <c r="K136" s="7"/>
      <c r="L136" s="7"/>
      <c r="M136" s="7"/>
      <c r="N136" s="7"/>
      <c r="O136" s="8"/>
      <c r="P136" s="8"/>
      <c r="Q136" s="8"/>
      <c r="R136" s="8"/>
      <c r="S136" s="8"/>
      <c r="T136" s="8"/>
    </row>
    <row r="137" spans="1:20" ht="15.75" customHeight="1">
      <c r="A137" s="7"/>
      <c r="B137" s="7"/>
      <c r="C137" s="7"/>
      <c r="D137" s="7"/>
      <c r="E137" s="7"/>
      <c r="F137" s="7"/>
      <c r="G137" s="7"/>
      <c r="H137" s="7"/>
      <c r="I137" s="7"/>
      <c r="J137" s="6"/>
      <c r="K137" s="7"/>
      <c r="L137" s="7"/>
      <c r="M137" s="7"/>
      <c r="N137" s="7"/>
      <c r="O137" s="8"/>
      <c r="P137" s="8"/>
      <c r="Q137" s="8"/>
      <c r="R137" s="8"/>
      <c r="S137" s="8"/>
      <c r="T137" s="8"/>
    </row>
    <row r="138" spans="1:20" ht="15.75" customHeight="1">
      <c r="A138" s="7"/>
      <c r="B138" s="7"/>
      <c r="C138" s="7"/>
      <c r="D138" s="7"/>
      <c r="E138" s="7"/>
      <c r="F138" s="7"/>
      <c r="G138" s="7"/>
      <c r="H138" s="7"/>
      <c r="I138" s="7"/>
      <c r="J138" s="6"/>
      <c r="K138" s="7"/>
      <c r="L138" s="7"/>
      <c r="M138" s="7"/>
      <c r="N138" s="7"/>
      <c r="O138" s="8"/>
      <c r="P138" s="8"/>
      <c r="Q138" s="8"/>
      <c r="R138" s="8"/>
      <c r="S138" s="8"/>
      <c r="T138" s="8"/>
    </row>
    <row r="139" spans="1:20" ht="15.75" customHeight="1">
      <c r="A139" s="7"/>
      <c r="B139" s="7"/>
      <c r="C139" s="7"/>
      <c r="D139" s="7"/>
      <c r="E139" s="7"/>
      <c r="F139" s="7"/>
      <c r="G139" s="7"/>
      <c r="H139" s="7"/>
      <c r="I139" s="7"/>
      <c r="J139" s="6"/>
      <c r="K139" s="7"/>
      <c r="L139" s="7"/>
      <c r="M139" s="7"/>
      <c r="N139" s="7"/>
      <c r="O139" s="8"/>
      <c r="P139" s="8"/>
      <c r="Q139" s="8"/>
      <c r="R139" s="8"/>
      <c r="S139" s="8"/>
      <c r="T139" s="8"/>
    </row>
    <row r="140" spans="1:20" ht="15.75" customHeight="1">
      <c r="A140" s="7"/>
      <c r="B140" s="7"/>
      <c r="C140" s="7"/>
      <c r="D140" s="7"/>
      <c r="E140" s="7"/>
      <c r="F140" s="7"/>
      <c r="G140" s="7"/>
      <c r="H140" s="7"/>
      <c r="I140" s="7"/>
      <c r="J140" s="6"/>
      <c r="K140" s="7"/>
      <c r="L140" s="7"/>
      <c r="M140" s="7"/>
      <c r="N140" s="7"/>
      <c r="O140" s="8"/>
      <c r="P140" s="8"/>
      <c r="Q140" s="8"/>
      <c r="R140" s="8"/>
      <c r="S140" s="8"/>
      <c r="T140" s="8"/>
    </row>
    <row r="141" spans="1:20" ht="15.75" customHeight="1">
      <c r="A141" s="7"/>
      <c r="B141" s="7"/>
      <c r="C141" s="7"/>
      <c r="D141" s="7"/>
      <c r="E141" s="7"/>
      <c r="F141" s="7"/>
      <c r="G141" s="7"/>
      <c r="H141" s="7"/>
      <c r="I141" s="7"/>
      <c r="J141" s="6"/>
      <c r="K141" s="7"/>
      <c r="L141" s="7"/>
      <c r="M141" s="7"/>
      <c r="N141" s="7"/>
      <c r="O141" s="8"/>
      <c r="P141" s="8"/>
      <c r="Q141" s="8"/>
      <c r="R141" s="8"/>
      <c r="S141" s="8"/>
      <c r="T141" s="8"/>
    </row>
    <row r="142" spans="1:20" ht="15.75" customHeight="1">
      <c r="A142" s="7"/>
      <c r="B142" s="7"/>
      <c r="C142" s="7"/>
      <c r="D142" s="7"/>
      <c r="E142" s="7"/>
      <c r="F142" s="7"/>
      <c r="G142" s="7"/>
      <c r="H142" s="7"/>
      <c r="I142" s="7"/>
      <c r="J142" s="6"/>
      <c r="K142" s="7"/>
      <c r="L142" s="7"/>
      <c r="M142" s="7"/>
      <c r="N142" s="7"/>
      <c r="O142" s="8"/>
      <c r="P142" s="8"/>
      <c r="Q142" s="8"/>
      <c r="R142" s="8"/>
      <c r="S142" s="8"/>
      <c r="T142" s="8"/>
    </row>
    <row r="143" spans="1:20" ht="15.75" customHeight="1">
      <c r="A143" s="7"/>
      <c r="B143" s="7"/>
      <c r="C143" s="7"/>
      <c r="D143" s="7"/>
      <c r="E143" s="7"/>
      <c r="F143" s="7"/>
      <c r="G143" s="7"/>
      <c r="H143" s="7"/>
      <c r="I143" s="7"/>
      <c r="J143" s="6"/>
      <c r="K143" s="7"/>
      <c r="L143" s="7"/>
      <c r="M143" s="7"/>
      <c r="N143" s="7"/>
      <c r="O143" s="8"/>
      <c r="P143" s="8"/>
      <c r="Q143" s="8"/>
      <c r="R143" s="8"/>
      <c r="S143" s="8"/>
      <c r="T143" s="8"/>
    </row>
    <row r="144" spans="1:20" ht="15.75" customHeight="1">
      <c r="A144" s="7"/>
      <c r="B144" s="7"/>
      <c r="C144" s="7"/>
      <c r="D144" s="7"/>
      <c r="E144" s="7"/>
      <c r="F144" s="7"/>
      <c r="G144" s="7"/>
      <c r="H144" s="7"/>
      <c r="I144" s="7"/>
      <c r="J144" s="6"/>
      <c r="K144" s="7"/>
      <c r="L144" s="7"/>
      <c r="M144" s="7"/>
      <c r="N144" s="7"/>
      <c r="O144" s="8"/>
      <c r="P144" s="8"/>
      <c r="Q144" s="8"/>
      <c r="R144" s="8"/>
      <c r="S144" s="8"/>
      <c r="T144" s="8"/>
    </row>
    <row r="145" spans="1:20" ht="15.75" customHeight="1">
      <c r="A145" s="7"/>
      <c r="B145" s="7"/>
      <c r="C145" s="7"/>
      <c r="D145" s="7"/>
      <c r="E145" s="7"/>
      <c r="F145" s="7"/>
      <c r="G145" s="7"/>
      <c r="H145" s="7"/>
      <c r="I145" s="7"/>
      <c r="J145" s="6"/>
      <c r="K145" s="7"/>
      <c r="L145" s="7"/>
      <c r="M145" s="7"/>
      <c r="N145" s="7"/>
      <c r="O145" s="8"/>
      <c r="P145" s="8"/>
      <c r="Q145" s="8"/>
      <c r="R145" s="8"/>
      <c r="S145" s="8"/>
      <c r="T145" s="8"/>
    </row>
    <row r="146" spans="1:20" ht="15.75" customHeight="1">
      <c r="A146" s="7"/>
      <c r="B146" s="7"/>
      <c r="C146" s="7"/>
      <c r="D146" s="7"/>
      <c r="E146" s="7"/>
      <c r="F146" s="7"/>
      <c r="G146" s="7"/>
      <c r="H146" s="7"/>
      <c r="I146" s="7"/>
      <c r="J146" s="6"/>
      <c r="K146" s="7"/>
      <c r="L146" s="7"/>
      <c r="M146" s="7"/>
      <c r="N146" s="7"/>
      <c r="O146" s="8"/>
      <c r="P146" s="8"/>
      <c r="Q146" s="8"/>
      <c r="R146" s="8"/>
      <c r="S146" s="8"/>
      <c r="T146" s="8"/>
    </row>
    <row r="147" spans="1:20" ht="15.75" customHeight="1">
      <c r="A147" s="7"/>
      <c r="B147" s="7"/>
      <c r="C147" s="7"/>
      <c r="D147" s="7"/>
      <c r="E147" s="7"/>
      <c r="F147" s="7"/>
      <c r="G147" s="7"/>
      <c r="H147" s="7"/>
      <c r="I147" s="7"/>
      <c r="J147" s="6"/>
      <c r="K147" s="7"/>
      <c r="L147" s="7"/>
      <c r="M147" s="7"/>
      <c r="N147" s="7"/>
      <c r="O147" s="8"/>
      <c r="P147" s="8"/>
      <c r="Q147" s="8"/>
      <c r="R147" s="8"/>
      <c r="S147" s="8"/>
      <c r="T147" s="8"/>
    </row>
    <row r="148" spans="1:20" ht="15.75" customHeight="1">
      <c r="A148" s="7"/>
      <c r="B148" s="7"/>
      <c r="C148" s="7"/>
      <c r="D148" s="7"/>
      <c r="E148" s="7"/>
      <c r="F148" s="7"/>
      <c r="G148" s="7"/>
      <c r="H148" s="7"/>
      <c r="I148" s="7"/>
      <c r="J148" s="6"/>
      <c r="K148" s="7"/>
      <c r="L148" s="7"/>
      <c r="M148" s="7"/>
      <c r="N148" s="7"/>
      <c r="O148" s="8"/>
      <c r="P148" s="8"/>
      <c r="Q148" s="8"/>
      <c r="R148" s="8"/>
      <c r="S148" s="8"/>
      <c r="T148" s="8"/>
    </row>
    <row r="149" spans="1:20" ht="15.75" customHeight="1">
      <c r="A149" s="7"/>
      <c r="B149" s="7"/>
      <c r="C149" s="7"/>
      <c r="D149" s="7"/>
      <c r="E149" s="7"/>
      <c r="F149" s="7"/>
      <c r="G149" s="7"/>
      <c r="H149" s="7"/>
      <c r="I149" s="7"/>
      <c r="J149" s="6"/>
      <c r="K149" s="7"/>
      <c r="L149" s="7"/>
      <c r="M149" s="7"/>
      <c r="N149" s="7"/>
      <c r="O149" s="8"/>
      <c r="P149" s="8"/>
      <c r="Q149" s="8"/>
      <c r="R149" s="8"/>
      <c r="S149" s="8"/>
      <c r="T149" s="8"/>
    </row>
    <row r="150" spans="1:20" ht="15.75" customHeight="1">
      <c r="A150" s="7"/>
      <c r="B150" s="7"/>
      <c r="C150" s="7"/>
      <c r="D150" s="7"/>
      <c r="E150" s="7"/>
      <c r="F150" s="7"/>
      <c r="G150" s="7"/>
      <c r="H150" s="7"/>
      <c r="I150" s="7"/>
      <c r="J150" s="6"/>
      <c r="K150" s="7"/>
      <c r="L150" s="7"/>
      <c r="M150" s="7"/>
      <c r="N150" s="7"/>
      <c r="O150" s="8"/>
      <c r="P150" s="8"/>
      <c r="Q150" s="8"/>
      <c r="R150" s="8"/>
      <c r="S150" s="8"/>
      <c r="T150" s="8"/>
    </row>
    <row r="151" spans="1:20" ht="15.75" customHeight="1">
      <c r="A151" s="7"/>
      <c r="B151" s="7"/>
      <c r="C151" s="7"/>
      <c r="D151" s="7"/>
      <c r="E151" s="7"/>
      <c r="F151" s="7"/>
      <c r="G151" s="7"/>
      <c r="H151" s="7"/>
      <c r="I151" s="7"/>
      <c r="J151" s="6"/>
      <c r="K151" s="7"/>
      <c r="L151" s="7"/>
      <c r="M151" s="7"/>
      <c r="N151" s="7"/>
      <c r="O151" s="8"/>
      <c r="P151" s="8"/>
      <c r="Q151" s="8"/>
      <c r="R151" s="8"/>
      <c r="S151" s="8"/>
      <c r="T151" s="8"/>
    </row>
    <row r="152" spans="1:20" ht="15.75" customHeight="1">
      <c r="A152" s="7"/>
      <c r="B152" s="7"/>
      <c r="C152" s="7"/>
      <c r="D152" s="7"/>
      <c r="E152" s="7"/>
      <c r="F152" s="7"/>
      <c r="G152" s="7"/>
      <c r="H152" s="7"/>
      <c r="I152" s="7"/>
      <c r="J152" s="6"/>
      <c r="K152" s="7"/>
      <c r="L152" s="7"/>
      <c r="M152" s="7"/>
      <c r="N152" s="7"/>
      <c r="O152" s="8"/>
      <c r="P152" s="8"/>
      <c r="Q152" s="8"/>
      <c r="R152" s="8"/>
      <c r="S152" s="8"/>
      <c r="T152" s="8"/>
    </row>
    <row r="153" spans="1:20" ht="15.75" customHeight="1">
      <c r="A153" s="7"/>
      <c r="B153" s="7"/>
      <c r="C153" s="7"/>
      <c r="D153" s="7"/>
      <c r="E153" s="7"/>
      <c r="F153" s="7"/>
      <c r="G153" s="7"/>
      <c r="H153" s="7"/>
      <c r="I153" s="7"/>
      <c r="J153" s="6"/>
      <c r="K153" s="7"/>
      <c r="L153" s="7"/>
      <c r="M153" s="7"/>
      <c r="N153" s="7"/>
      <c r="O153" s="8"/>
      <c r="P153" s="8"/>
      <c r="Q153" s="8"/>
      <c r="R153" s="8"/>
      <c r="S153" s="8"/>
      <c r="T153" s="8"/>
    </row>
    <row r="154" spans="1:20" ht="15.75" customHeight="1">
      <c r="A154" s="7"/>
      <c r="B154" s="7"/>
      <c r="C154" s="7"/>
      <c r="D154" s="7"/>
      <c r="E154" s="7"/>
      <c r="F154" s="7"/>
      <c r="G154" s="7"/>
      <c r="H154" s="7"/>
      <c r="I154" s="7"/>
      <c r="J154" s="6"/>
      <c r="K154" s="7"/>
      <c r="L154" s="7"/>
      <c r="M154" s="7"/>
      <c r="N154" s="7"/>
      <c r="O154" s="8"/>
      <c r="P154" s="8"/>
      <c r="Q154" s="8"/>
      <c r="R154" s="8"/>
      <c r="S154" s="8"/>
      <c r="T154" s="8"/>
    </row>
    <row r="155" spans="1:20" ht="15.75" customHeight="1">
      <c r="A155" s="7"/>
      <c r="B155" s="7"/>
      <c r="C155" s="7"/>
      <c r="D155" s="7"/>
      <c r="E155" s="7"/>
      <c r="F155" s="7"/>
      <c r="G155" s="7"/>
      <c r="H155" s="7"/>
      <c r="I155" s="7"/>
      <c r="J155" s="6"/>
      <c r="K155" s="7"/>
      <c r="L155" s="7"/>
      <c r="M155" s="7"/>
      <c r="N155" s="7"/>
      <c r="O155" s="8"/>
      <c r="P155" s="8"/>
      <c r="Q155" s="8"/>
      <c r="R155" s="8"/>
      <c r="S155" s="8"/>
      <c r="T155" s="8"/>
    </row>
    <row r="156" spans="1:20" ht="15.75" customHeight="1">
      <c r="A156" s="7"/>
      <c r="B156" s="7"/>
      <c r="C156" s="7"/>
      <c r="D156" s="7"/>
      <c r="E156" s="7"/>
      <c r="F156" s="7"/>
      <c r="G156" s="7"/>
      <c r="H156" s="7"/>
      <c r="I156" s="7"/>
      <c r="J156" s="6"/>
      <c r="K156" s="7"/>
      <c r="L156" s="7"/>
      <c r="M156" s="7"/>
      <c r="N156" s="7"/>
      <c r="O156" s="8"/>
      <c r="P156" s="8"/>
      <c r="Q156" s="8"/>
      <c r="R156" s="8"/>
      <c r="S156" s="8"/>
      <c r="T156" s="8"/>
    </row>
    <row r="157" spans="1:20" ht="15.75" customHeight="1">
      <c r="A157" s="7"/>
      <c r="B157" s="7"/>
      <c r="C157" s="7"/>
      <c r="D157" s="7"/>
      <c r="E157" s="7"/>
      <c r="F157" s="7"/>
      <c r="G157" s="7"/>
      <c r="H157" s="7"/>
      <c r="I157" s="7"/>
      <c r="J157" s="6"/>
      <c r="K157" s="7"/>
      <c r="L157" s="7"/>
      <c r="M157" s="7"/>
      <c r="N157" s="7"/>
      <c r="O157" s="8"/>
      <c r="P157" s="8"/>
      <c r="Q157" s="8"/>
      <c r="R157" s="8"/>
      <c r="S157" s="8"/>
      <c r="T157" s="8"/>
    </row>
    <row r="158" spans="1:20" ht="15.75" customHeight="1">
      <c r="A158" s="7"/>
      <c r="B158" s="7"/>
      <c r="C158" s="7"/>
      <c r="D158" s="7"/>
      <c r="E158" s="7"/>
      <c r="F158" s="7"/>
      <c r="G158" s="7"/>
      <c r="H158" s="7"/>
      <c r="I158" s="7"/>
      <c r="J158" s="6"/>
      <c r="K158" s="7"/>
      <c r="L158" s="7"/>
      <c r="M158" s="7"/>
      <c r="N158" s="7"/>
      <c r="O158" s="8"/>
      <c r="P158" s="8"/>
      <c r="Q158" s="8"/>
      <c r="R158" s="8"/>
      <c r="S158" s="8"/>
      <c r="T158" s="8"/>
    </row>
    <row r="159" spans="1:20" ht="15.75" customHeight="1">
      <c r="A159" s="7"/>
      <c r="B159" s="7"/>
      <c r="C159" s="7"/>
      <c r="D159" s="7"/>
      <c r="E159" s="7"/>
      <c r="F159" s="7"/>
      <c r="G159" s="7"/>
      <c r="H159" s="7"/>
      <c r="I159" s="7"/>
      <c r="J159" s="6"/>
      <c r="K159" s="7"/>
      <c r="L159" s="7"/>
      <c r="M159" s="7"/>
      <c r="N159" s="7"/>
      <c r="O159" s="8"/>
      <c r="P159" s="8"/>
      <c r="Q159" s="8"/>
      <c r="R159" s="8"/>
      <c r="S159" s="8"/>
      <c r="T159" s="8"/>
    </row>
    <row r="160" spans="1:20" ht="15.75" customHeight="1">
      <c r="A160" s="7"/>
      <c r="B160" s="7"/>
      <c r="C160" s="7"/>
      <c r="D160" s="7"/>
      <c r="E160" s="7"/>
      <c r="F160" s="7"/>
      <c r="G160" s="7"/>
      <c r="H160" s="7"/>
      <c r="I160" s="7"/>
      <c r="J160" s="6"/>
      <c r="K160" s="7"/>
      <c r="L160" s="7"/>
      <c r="M160" s="7"/>
      <c r="N160" s="7"/>
      <c r="O160" s="8"/>
      <c r="P160" s="8"/>
      <c r="Q160" s="8"/>
      <c r="R160" s="8"/>
      <c r="S160" s="8"/>
      <c r="T160" s="8"/>
    </row>
    <row r="161" spans="1:20" ht="15.75" customHeight="1">
      <c r="A161" s="7"/>
      <c r="B161" s="7"/>
      <c r="C161" s="7"/>
      <c r="D161" s="7"/>
      <c r="E161" s="7"/>
      <c r="F161" s="7"/>
      <c r="G161" s="7"/>
      <c r="H161" s="7"/>
      <c r="I161" s="7"/>
      <c r="J161" s="6"/>
      <c r="K161" s="7"/>
      <c r="L161" s="7"/>
      <c r="M161" s="7"/>
      <c r="N161" s="7"/>
      <c r="O161" s="8"/>
      <c r="P161" s="8"/>
      <c r="Q161" s="8"/>
      <c r="R161" s="8"/>
      <c r="S161" s="8"/>
      <c r="T161" s="8"/>
    </row>
    <row r="162" spans="1:20" ht="15.75" customHeight="1">
      <c r="A162" s="7"/>
      <c r="B162" s="7"/>
      <c r="C162" s="7"/>
      <c r="D162" s="7"/>
      <c r="E162" s="7"/>
      <c r="F162" s="7"/>
      <c r="G162" s="7"/>
      <c r="H162" s="7"/>
      <c r="I162" s="7"/>
      <c r="J162" s="6"/>
      <c r="K162" s="7"/>
      <c r="L162" s="7"/>
      <c r="M162" s="7"/>
      <c r="N162" s="7"/>
      <c r="O162" s="8"/>
      <c r="P162" s="8"/>
      <c r="Q162" s="8"/>
      <c r="R162" s="8"/>
      <c r="S162" s="8"/>
      <c r="T162" s="8"/>
    </row>
    <row r="163" spans="1:20" ht="15.75" customHeight="1">
      <c r="A163" s="7"/>
      <c r="B163" s="7"/>
      <c r="C163" s="7"/>
      <c r="D163" s="7"/>
      <c r="E163" s="7"/>
      <c r="F163" s="7"/>
      <c r="G163" s="7"/>
      <c r="H163" s="7"/>
      <c r="I163" s="7"/>
      <c r="J163" s="6"/>
      <c r="K163" s="7"/>
      <c r="L163" s="7"/>
      <c r="M163" s="7"/>
      <c r="N163" s="7"/>
      <c r="O163" s="8"/>
      <c r="P163" s="8"/>
      <c r="Q163" s="8"/>
      <c r="R163" s="8"/>
      <c r="S163" s="8"/>
      <c r="T163" s="8"/>
    </row>
    <row r="164" spans="1:20" ht="15.75" customHeight="1">
      <c r="A164" s="7"/>
      <c r="B164" s="7"/>
      <c r="C164" s="7"/>
      <c r="D164" s="7"/>
      <c r="E164" s="7"/>
      <c r="F164" s="7"/>
      <c r="G164" s="7"/>
      <c r="H164" s="7"/>
      <c r="I164" s="7"/>
      <c r="J164" s="6"/>
      <c r="K164" s="7"/>
      <c r="L164" s="7"/>
      <c r="M164" s="7"/>
      <c r="N164" s="7"/>
      <c r="O164" s="8"/>
      <c r="P164" s="8"/>
      <c r="Q164" s="8"/>
      <c r="R164" s="8"/>
      <c r="S164" s="8"/>
      <c r="T164" s="8"/>
    </row>
    <row r="165" spans="1:20" ht="15.75" customHeight="1">
      <c r="A165" s="7"/>
      <c r="B165" s="7"/>
      <c r="C165" s="7"/>
      <c r="D165" s="7"/>
      <c r="E165" s="7"/>
      <c r="F165" s="7"/>
      <c r="G165" s="7"/>
      <c r="H165" s="7"/>
      <c r="I165" s="7"/>
      <c r="J165" s="6"/>
      <c r="K165" s="7"/>
      <c r="L165" s="7"/>
      <c r="M165" s="7"/>
      <c r="N165" s="7"/>
      <c r="O165" s="8"/>
      <c r="P165" s="8"/>
      <c r="Q165" s="8"/>
      <c r="R165" s="8"/>
      <c r="S165" s="8"/>
      <c r="T165" s="8"/>
    </row>
    <row r="166" spans="1:20" ht="15.75" customHeight="1">
      <c r="A166" s="7"/>
      <c r="B166" s="7"/>
      <c r="C166" s="7"/>
      <c r="D166" s="7"/>
      <c r="E166" s="7"/>
      <c r="F166" s="7"/>
      <c r="G166" s="7"/>
      <c r="H166" s="7"/>
      <c r="I166" s="7"/>
      <c r="J166" s="6"/>
      <c r="K166" s="7"/>
      <c r="L166" s="7"/>
      <c r="M166" s="7"/>
      <c r="N166" s="7"/>
      <c r="O166" s="8"/>
      <c r="P166" s="8"/>
      <c r="Q166" s="8"/>
      <c r="R166" s="8"/>
      <c r="S166" s="8"/>
      <c r="T166" s="8"/>
    </row>
    <row r="167" spans="1:20" ht="15.75" customHeight="1">
      <c r="A167" s="7"/>
      <c r="B167" s="7"/>
      <c r="C167" s="7"/>
      <c r="D167" s="7"/>
      <c r="E167" s="7"/>
      <c r="F167" s="7"/>
      <c r="G167" s="7"/>
      <c r="H167" s="7"/>
      <c r="I167" s="7"/>
      <c r="J167" s="6"/>
      <c r="K167" s="7"/>
      <c r="L167" s="7"/>
      <c r="M167" s="7"/>
      <c r="N167" s="7"/>
      <c r="O167" s="8"/>
      <c r="P167" s="8"/>
      <c r="Q167" s="8"/>
      <c r="R167" s="8"/>
      <c r="S167" s="8"/>
      <c r="T167" s="8"/>
    </row>
    <row r="168" spans="1:20" ht="15.75" customHeight="1">
      <c r="A168" s="7"/>
      <c r="B168" s="7"/>
      <c r="C168" s="7"/>
      <c r="D168" s="7"/>
      <c r="E168" s="7"/>
      <c r="F168" s="7"/>
      <c r="G168" s="7"/>
      <c r="H168" s="7"/>
      <c r="I168" s="7"/>
      <c r="J168" s="6"/>
      <c r="K168" s="7"/>
      <c r="L168" s="7"/>
      <c r="M168" s="7"/>
      <c r="N168" s="7"/>
      <c r="O168" s="8"/>
      <c r="P168" s="8"/>
      <c r="Q168" s="8"/>
      <c r="R168" s="8"/>
      <c r="S168" s="8"/>
      <c r="T168" s="8"/>
    </row>
    <row r="169" spans="1:20" ht="15.75" customHeight="1">
      <c r="A169" s="7"/>
      <c r="B169" s="7"/>
      <c r="C169" s="7"/>
      <c r="D169" s="7"/>
      <c r="E169" s="7"/>
      <c r="F169" s="7"/>
      <c r="G169" s="7"/>
      <c r="H169" s="7"/>
      <c r="I169" s="7"/>
      <c r="J169" s="6"/>
      <c r="K169" s="7"/>
      <c r="L169" s="7"/>
      <c r="M169" s="7"/>
      <c r="N169" s="7"/>
      <c r="O169" s="8"/>
      <c r="P169" s="8"/>
      <c r="Q169" s="8"/>
      <c r="R169" s="8"/>
      <c r="S169" s="8"/>
      <c r="T169" s="8"/>
    </row>
    <row r="170" spans="1:20" ht="15.75" customHeight="1">
      <c r="A170" s="7"/>
      <c r="B170" s="7"/>
      <c r="C170" s="7"/>
      <c r="D170" s="7"/>
      <c r="E170" s="7"/>
      <c r="F170" s="7"/>
      <c r="G170" s="7"/>
      <c r="H170" s="7"/>
      <c r="I170" s="7"/>
      <c r="J170" s="6"/>
      <c r="K170" s="7"/>
      <c r="L170" s="7"/>
      <c r="M170" s="7"/>
      <c r="N170" s="7"/>
      <c r="O170" s="8"/>
      <c r="P170" s="8"/>
      <c r="Q170" s="8"/>
      <c r="R170" s="8"/>
      <c r="S170" s="8"/>
      <c r="T170" s="8"/>
    </row>
    <row r="171" spans="1:20" ht="15.75" customHeight="1">
      <c r="A171" s="7"/>
      <c r="B171" s="7"/>
      <c r="C171" s="7"/>
      <c r="D171" s="7"/>
      <c r="E171" s="7"/>
      <c r="F171" s="7"/>
      <c r="G171" s="7"/>
      <c r="H171" s="7"/>
      <c r="I171" s="7"/>
      <c r="J171" s="6"/>
      <c r="K171" s="7"/>
      <c r="L171" s="7"/>
      <c r="M171" s="7"/>
      <c r="N171" s="7"/>
      <c r="O171" s="8"/>
      <c r="P171" s="8"/>
      <c r="Q171" s="8"/>
      <c r="R171" s="8"/>
      <c r="S171" s="8"/>
      <c r="T171" s="8"/>
    </row>
    <row r="172" spans="1:20" ht="15.75" customHeight="1">
      <c r="A172" s="7"/>
      <c r="B172" s="7"/>
      <c r="C172" s="7"/>
      <c r="D172" s="7"/>
      <c r="E172" s="7"/>
      <c r="F172" s="7"/>
      <c r="G172" s="7"/>
      <c r="H172" s="7"/>
      <c r="I172" s="7"/>
      <c r="J172" s="6"/>
      <c r="K172" s="7"/>
      <c r="L172" s="7"/>
      <c r="M172" s="7"/>
      <c r="N172" s="7"/>
      <c r="O172" s="8"/>
      <c r="P172" s="8"/>
      <c r="Q172" s="8"/>
      <c r="R172" s="8"/>
      <c r="S172" s="8"/>
      <c r="T172" s="8"/>
    </row>
    <row r="173" spans="1:20" ht="15.75" customHeight="1">
      <c r="A173" s="7"/>
      <c r="B173" s="7"/>
      <c r="C173" s="7"/>
      <c r="D173" s="7"/>
      <c r="E173" s="7"/>
      <c r="F173" s="7"/>
      <c r="G173" s="7"/>
      <c r="H173" s="7"/>
      <c r="I173" s="7"/>
      <c r="J173" s="6"/>
      <c r="K173" s="7"/>
      <c r="L173" s="7"/>
      <c r="M173" s="7"/>
      <c r="N173" s="7"/>
      <c r="O173" s="8"/>
      <c r="P173" s="8"/>
      <c r="Q173" s="8"/>
      <c r="R173" s="8"/>
      <c r="S173" s="8"/>
      <c r="T173" s="8"/>
    </row>
    <row r="174" spans="1:20" ht="15.75" customHeight="1">
      <c r="A174" s="7"/>
      <c r="B174" s="7"/>
      <c r="C174" s="7"/>
      <c r="D174" s="7"/>
      <c r="E174" s="7"/>
      <c r="F174" s="7"/>
      <c r="G174" s="7"/>
      <c r="H174" s="7"/>
      <c r="I174" s="7"/>
      <c r="J174" s="6"/>
      <c r="K174" s="7"/>
      <c r="L174" s="7"/>
      <c r="M174" s="7"/>
      <c r="N174" s="7"/>
      <c r="O174" s="8"/>
      <c r="P174" s="8"/>
      <c r="Q174" s="8"/>
      <c r="R174" s="8"/>
      <c r="S174" s="8"/>
      <c r="T174" s="8"/>
    </row>
    <row r="175" spans="1:20" ht="15.75" customHeight="1">
      <c r="A175" s="7"/>
      <c r="B175" s="7"/>
      <c r="C175" s="7"/>
      <c r="D175" s="7"/>
      <c r="E175" s="7"/>
      <c r="F175" s="7"/>
      <c r="G175" s="7"/>
      <c r="H175" s="7"/>
      <c r="I175" s="7"/>
      <c r="J175" s="6"/>
      <c r="K175" s="7"/>
      <c r="L175" s="7"/>
      <c r="M175" s="7"/>
      <c r="N175" s="7"/>
      <c r="O175" s="8"/>
      <c r="P175" s="8"/>
      <c r="Q175" s="8"/>
      <c r="R175" s="8"/>
      <c r="S175" s="8"/>
      <c r="T175" s="8"/>
    </row>
    <row r="176" spans="1:20" ht="15.75" customHeight="1">
      <c r="A176" s="7"/>
      <c r="B176" s="7"/>
      <c r="C176" s="7"/>
      <c r="D176" s="7"/>
      <c r="E176" s="7"/>
      <c r="F176" s="7"/>
      <c r="G176" s="7"/>
      <c r="H176" s="7"/>
      <c r="I176" s="7"/>
      <c r="J176" s="6"/>
      <c r="K176" s="7"/>
      <c r="L176" s="7"/>
      <c r="M176" s="7"/>
      <c r="N176" s="7"/>
      <c r="O176" s="8"/>
      <c r="P176" s="8"/>
      <c r="Q176" s="8"/>
      <c r="R176" s="8"/>
      <c r="S176" s="8"/>
      <c r="T176" s="8"/>
    </row>
    <row r="177" spans="1:20" ht="15.75" customHeight="1">
      <c r="A177" s="7"/>
      <c r="B177" s="7"/>
      <c r="C177" s="7"/>
      <c r="D177" s="7"/>
      <c r="E177" s="7"/>
      <c r="F177" s="7"/>
      <c r="G177" s="7"/>
      <c r="H177" s="7"/>
      <c r="I177" s="7"/>
      <c r="J177" s="6"/>
      <c r="K177" s="7"/>
      <c r="L177" s="7"/>
      <c r="M177" s="7"/>
      <c r="N177" s="7"/>
      <c r="O177" s="8"/>
      <c r="P177" s="8"/>
      <c r="Q177" s="8"/>
      <c r="R177" s="8"/>
      <c r="S177" s="8"/>
      <c r="T177" s="8"/>
    </row>
    <row r="178" spans="1:20" ht="15.75" customHeight="1">
      <c r="A178" s="7"/>
      <c r="B178" s="7"/>
      <c r="C178" s="7"/>
      <c r="D178" s="7"/>
      <c r="E178" s="7"/>
      <c r="F178" s="7"/>
      <c r="G178" s="7"/>
      <c r="H178" s="7"/>
      <c r="I178" s="7"/>
      <c r="J178" s="6"/>
      <c r="K178" s="7"/>
      <c r="L178" s="7"/>
      <c r="M178" s="7"/>
      <c r="N178" s="7"/>
      <c r="O178" s="8"/>
      <c r="P178" s="8"/>
      <c r="Q178" s="8"/>
      <c r="R178" s="8"/>
      <c r="S178" s="8"/>
      <c r="T178" s="8"/>
    </row>
    <row r="179" spans="1:20" ht="15.75" customHeight="1">
      <c r="A179" s="7"/>
      <c r="B179" s="7"/>
      <c r="C179" s="7"/>
      <c r="D179" s="7"/>
      <c r="E179" s="7"/>
      <c r="F179" s="7"/>
      <c r="G179" s="7"/>
      <c r="H179" s="7"/>
      <c r="I179" s="7"/>
      <c r="J179" s="6"/>
      <c r="K179" s="7"/>
      <c r="L179" s="7"/>
      <c r="M179" s="7"/>
      <c r="N179" s="7"/>
      <c r="O179" s="8"/>
      <c r="P179" s="8"/>
      <c r="Q179" s="8"/>
      <c r="R179" s="8"/>
      <c r="S179" s="8"/>
      <c r="T179" s="8"/>
    </row>
    <row r="180" spans="1:20" ht="15.75" customHeight="1">
      <c r="A180" s="7"/>
      <c r="B180" s="7"/>
      <c r="C180" s="7"/>
      <c r="D180" s="7"/>
      <c r="E180" s="7"/>
      <c r="F180" s="7"/>
      <c r="G180" s="7"/>
      <c r="H180" s="7"/>
      <c r="I180" s="7"/>
      <c r="J180" s="6"/>
      <c r="K180" s="7"/>
      <c r="L180" s="7"/>
      <c r="M180" s="7"/>
      <c r="N180" s="7"/>
      <c r="O180" s="8"/>
      <c r="P180" s="8"/>
      <c r="Q180" s="8"/>
      <c r="R180" s="8"/>
      <c r="S180" s="8"/>
      <c r="T180" s="8"/>
    </row>
    <row r="181" spans="1:20" ht="15.75" customHeight="1">
      <c r="A181" s="7"/>
      <c r="B181" s="7"/>
      <c r="C181" s="7"/>
      <c r="D181" s="7"/>
      <c r="E181" s="7"/>
      <c r="F181" s="7"/>
      <c r="G181" s="7"/>
      <c r="H181" s="7"/>
      <c r="I181" s="7"/>
      <c r="J181" s="6"/>
      <c r="K181" s="7"/>
      <c r="L181" s="7"/>
      <c r="M181" s="7"/>
      <c r="N181" s="7"/>
      <c r="O181" s="8"/>
      <c r="P181" s="8"/>
      <c r="Q181" s="8"/>
      <c r="R181" s="8"/>
      <c r="S181" s="8"/>
      <c r="T181" s="8"/>
    </row>
    <row r="182" spans="1:20" ht="15.75" customHeight="1">
      <c r="A182" s="7"/>
      <c r="B182" s="7"/>
      <c r="C182" s="7"/>
      <c r="D182" s="7"/>
      <c r="E182" s="7"/>
      <c r="F182" s="7"/>
      <c r="G182" s="7"/>
      <c r="H182" s="7"/>
      <c r="I182" s="7"/>
      <c r="J182" s="6"/>
      <c r="K182" s="7"/>
      <c r="L182" s="7"/>
      <c r="M182" s="7"/>
      <c r="N182" s="7"/>
      <c r="O182" s="8"/>
      <c r="P182" s="8"/>
      <c r="Q182" s="8"/>
      <c r="R182" s="8"/>
      <c r="S182" s="8"/>
      <c r="T182" s="8"/>
    </row>
    <row r="183" spans="1:20" ht="15.75" customHeight="1">
      <c r="A183" s="7"/>
      <c r="B183" s="7"/>
      <c r="C183" s="7"/>
      <c r="D183" s="7"/>
      <c r="E183" s="7"/>
      <c r="F183" s="7"/>
      <c r="G183" s="7"/>
      <c r="H183" s="7"/>
      <c r="I183" s="7"/>
      <c r="J183" s="6"/>
      <c r="K183" s="7"/>
      <c r="L183" s="7"/>
      <c r="M183" s="7"/>
      <c r="N183" s="7"/>
      <c r="O183" s="8"/>
      <c r="P183" s="8"/>
      <c r="Q183" s="8"/>
      <c r="R183" s="8"/>
      <c r="S183" s="8"/>
      <c r="T183" s="8"/>
    </row>
    <row r="184" spans="1:20" ht="15.75" customHeight="1">
      <c r="A184" s="7"/>
      <c r="B184" s="7"/>
      <c r="C184" s="7"/>
      <c r="D184" s="7"/>
      <c r="E184" s="7"/>
      <c r="F184" s="7"/>
      <c r="G184" s="7"/>
      <c r="H184" s="7"/>
      <c r="I184" s="7"/>
      <c r="J184" s="6"/>
      <c r="K184" s="7"/>
      <c r="L184" s="7"/>
      <c r="M184" s="7"/>
      <c r="N184" s="7"/>
      <c r="O184" s="8"/>
      <c r="P184" s="8"/>
      <c r="Q184" s="8"/>
      <c r="R184" s="8"/>
      <c r="S184" s="8"/>
      <c r="T184" s="8"/>
    </row>
    <row r="185" spans="1:20" ht="15.75" customHeight="1">
      <c r="A185" s="7"/>
      <c r="B185" s="7"/>
      <c r="C185" s="7"/>
      <c r="D185" s="7"/>
      <c r="E185" s="7"/>
      <c r="F185" s="7"/>
      <c r="G185" s="7"/>
      <c r="H185" s="7"/>
      <c r="I185" s="7"/>
      <c r="J185" s="6"/>
      <c r="K185" s="7"/>
      <c r="L185" s="7"/>
      <c r="M185" s="7"/>
      <c r="N185" s="7"/>
      <c r="O185" s="8"/>
      <c r="P185" s="8"/>
      <c r="Q185" s="8"/>
      <c r="R185" s="8"/>
      <c r="S185" s="8"/>
      <c r="T185" s="8"/>
    </row>
    <row r="186" spans="1:20" ht="15.75" customHeight="1">
      <c r="A186" s="7"/>
      <c r="B186" s="7"/>
      <c r="C186" s="7"/>
      <c r="D186" s="7"/>
      <c r="E186" s="7"/>
      <c r="F186" s="7"/>
      <c r="G186" s="7"/>
      <c r="H186" s="7"/>
      <c r="I186" s="7"/>
      <c r="J186" s="6"/>
      <c r="K186" s="7"/>
      <c r="L186" s="7"/>
      <c r="M186" s="7"/>
      <c r="N186" s="7"/>
      <c r="O186" s="8"/>
      <c r="P186" s="8"/>
      <c r="Q186" s="8"/>
      <c r="R186" s="8"/>
      <c r="S186" s="8"/>
      <c r="T186" s="8"/>
    </row>
    <row r="187" spans="1:20" ht="15.75" customHeight="1">
      <c r="A187" s="7"/>
      <c r="B187" s="7"/>
      <c r="C187" s="7"/>
      <c r="D187" s="7"/>
      <c r="E187" s="7"/>
      <c r="F187" s="7"/>
      <c r="G187" s="7"/>
      <c r="H187" s="7"/>
      <c r="I187" s="7"/>
      <c r="J187" s="6"/>
      <c r="K187" s="7"/>
      <c r="L187" s="7"/>
      <c r="M187" s="7"/>
      <c r="N187" s="7"/>
      <c r="O187" s="8"/>
      <c r="P187" s="8"/>
      <c r="Q187" s="8"/>
      <c r="R187" s="8"/>
      <c r="S187" s="8"/>
      <c r="T187" s="8"/>
    </row>
    <row r="188" spans="1:20" ht="15.75" customHeight="1">
      <c r="A188" s="7"/>
      <c r="B188" s="7"/>
      <c r="C188" s="7"/>
      <c r="D188" s="7"/>
      <c r="E188" s="7"/>
      <c r="F188" s="7"/>
      <c r="G188" s="7"/>
      <c r="H188" s="7"/>
      <c r="I188" s="7"/>
      <c r="J188" s="6"/>
      <c r="K188" s="7"/>
      <c r="L188" s="7"/>
      <c r="M188" s="7"/>
      <c r="N188" s="7"/>
      <c r="O188" s="8"/>
      <c r="P188" s="8"/>
      <c r="Q188" s="8"/>
      <c r="R188" s="8"/>
      <c r="S188" s="8"/>
      <c r="T188" s="8"/>
    </row>
    <row r="189" spans="1:20" ht="15.75" customHeight="1">
      <c r="A189" s="7"/>
      <c r="B189" s="7"/>
      <c r="C189" s="7"/>
      <c r="D189" s="7"/>
      <c r="E189" s="7"/>
      <c r="F189" s="7"/>
      <c r="G189" s="7"/>
      <c r="H189" s="7"/>
      <c r="I189" s="7"/>
      <c r="J189" s="6"/>
      <c r="K189" s="7"/>
      <c r="L189" s="7"/>
      <c r="M189" s="7"/>
      <c r="N189" s="7"/>
      <c r="O189" s="8"/>
      <c r="P189" s="8"/>
      <c r="Q189" s="8"/>
      <c r="R189" s="8"/>
      <c r="S189" s="8"/>
      <c r="T189" s="8"/>
    </row>
    <row r="190" spans="1:20" ht="15.75" customHeight="1">
      <c r="A190" s="7"/>
      <c r="B190" s="7"/>
      <c r="C190" s="7"/>
      <c r="D190" s="7"/>
      <c r="E190" s="7"/>
      <c r="F190" s="7"/>
      <c r="G190" s="7"/>
      <c r="H190" s="7"/>
      <c r="I190" s="7"/>
      <c r="J190" s="6"/>
      <c r="K190" s="7"/>
      <c r="L190" s="7"/>
      <c r="M190" s="7"/>
      <c r="N190" s="7"/>
      <c r="O190" s="8"/>
      <c r="P190" s="8"/>
      <c r="Q190" s="8"/>
      <c r="R190" s="8"/>
      <c r="S190" s="8"/>
      <c r="T190" s="8"/>
    </row>
    <row r="191" spans="1:20" ht="15.75" customHeight="1">
      <c r="A191" s="7"/>
      <c r="B191" s="7"/>
      <c r="C191" s="7"/>
      <c r="D191" s="7"/>
      <c r="E191" s="7"/>
      <c r="F191" s="7"/>
      <c r="G191" s="7"/>
      <c r="H191" s="7"/>
      <c r="I191" s="7"/>
      <c r="J191" s="6"/>
      <c r="K191" s="7"/>
      <c r="L191" s="7"/>
      <c r="M191" s="7"/>
      <c r="N191" s="7"/>
      <c r="O191" s="8"/>
      <c r="P191" s="8"/>
      <c r="Q191" s="8"/>
      <c r="R191" s="8"/>
      <c r="S191" s="8"/>
      <c r="T191" s="8"/>
    </row>
    <row r="192" spans="1:20" ht="15.75" customHeight="1">
      <c r="A192" s="7"/>
      <c r="B192" s="7"/>
      <c r="C192" s="7"/>
      <c r="D192" s="7"/>
      <c r="E192" s="7"/>
      <c r="F192" s="7"/>
      <c r="G192" s="7"/>
      <c r="H192" s="7"/>
      <c r="I192" s="7"/>
      <c r="J192" s="6"/>
      <c r="K192" s="7"/>
      <c r="L192" s="7"/>
      <c r="M192" s="7"/>
      <c r="N192" s="7"/>
      <c r="O192" s="8"/>
      <c r="P192" s="8"/>
      <c r="Q192" s="8"/>
      <c r="R192" s="8"/>
      <c r="S192" s="8"/>
      <c r="T192" s="8"/>
    </row>
    <row r="193" spans="1:20" ht="15.75" customHeight="1">
      <c r="A193" s="7"/>
      <c r="B193" s="7"/>
      <c r="C193" s="7"/>
      <c r="D193" s="7"/>
      <c r="E193" s="7"/>
      <c r="F193" s="7"/>
      <c r="G193" s="7"/>
      <c r="H193" s="7"/>
      <c r="I193" s="7"/>
      <c r="J193" s="6"/>
      <c r="K193" s="7"/>
      <c r="L193" s="7"/>
      <c r="M193" s="7"/>
      <c r="N193" s="7"/>
      <c r="O193" s="8"/>
      <c r="P193" s="8"/>
      <c r="Q193" s="8"/>
      <c r="R193" s="8"/>
      <c r="S193" s="8"/>
      <c r="T193" s="8"/>
    </row>
    <row r="194" spans="1:20" ht="15.75" customHeight="1">
      <c r="A194" s="7"/>
      <c r="B194" s="7"/>
      <c r="C194" s="7"/>
      <c r="D194" s="7"/>
      <c r="E194" s="7"/>
      <c r="F194" s="7"/>
      <c r="G194" s="7"/>
      <c r="H194" s="7"/>
      <c r="I194" s="7"/>
      <c r="J194" s="6"/>
      <c r="K194" s="7"/>
      <c r="L194" s="7"/>
      <c r="M194" s="7"/>
      <c r="N194" s="7"/>
      <c r="O194" s="8"/>
      <c r="P194" s="8"/>
      <c r="Q194" s="8"/>
      <c r="R194" s="8"/>
      <c r="S194" s="8"/>
      <c r="T194" s="8"/>
    </row>
    <row r="195" spans="1:20" ht="15.75" customHeight="1">
      <c r="A195" s="7"/>
      <c r="B195" s="7"/>
      <c r="C195" s="7"/>
      <c r="D195" s="7"/>
      <c r="E195" s="7"/>
      <c r="F195" s="7"/>
      <c r="G195" s="7"/>
      <c r="H195" s="7"/>
      <c r="I195" s="7"/>
      <c r="J195" s="6"/>
      <c r="K195" s="7"/>
      <c r="L195" s="7"/>
      <c r="M195" s="7"/>
      <c r="N195" s="7"/>
      <c r="O195" s="8"/>
      <c r="P195" s="8"/>
      <c r="Q195" s="8"/>
      <c r="R195" s="8"/>
      <c r="S195" s="8"/>
      <c r="T195" s="8"/>
    </row>
    <row r="196" spans="1:20" ht="15.75" customHeight="1">
      <c r="A196" s="7"/>
      <c r="B196" s="7"/>
      <c r="C196" s="7"/>
      <c r="D196" s="7"/>
      <c r="E196" s="7"/>
      <c r="F196" s="7"/>
      <c r="G196" s="7"/>
      <c r="H196" s="7"/>
      <c r="I196" s="7"/>
      <c r="J196" s="6"/>
      <c r="K196" s="7"/>
      <c r="L196" s="7"/>
      <c r="M196" s="7"/>
      <c r="N196" s="7"/>
      <c r="O196" s="8"/>
      <c r="P196" s="8"/>
      <c r="Q196" s="8"/>
      <c r="R196" s="8"/>
      <c r="S196" s="8"/>
      <c r="T196" s="8"/>
    </row>
    <row r="197" spans="1:20" ht="15.75" customHeight="1">
      <c r="A197" s="7"/>
      <c r="B197" s="7"/>
      <c r="C197" s="7"/>
      <c r="D197" s="7"/>
      <c r="E197" s="7"/>
      <c r="F197" s="7"/>
      <c r="G197" s="7"/>
      <c r="H197" s="7"/>
      <c r="I197" s="7"/>
      <c r="J197" s="6"/>
      <c r="K197" s="7"/>
      <c r="L197" s="7"/>
      <c r="M197" s="7"/>
      <c r="N197" s="7"/>
      <c r="O197" s="8"/>
      <c r="P197" s="8"/>
      <c r="Q197" s="8"/>
      <c r="R197" s="8"/>
      <c r="S197" s="8"/>
      <c r="T197" s="8"/>
    </row>
    <row r="198" spans="1:20" ht="15.75" customHeight="1">
      <c r="A198" s="7"/>
      <c r="B198" s="7"/>
      <c r="C198" s="7"/>
      <c r="D198" s="7"/>
      <c r="E198" s="7"/>
      <c r="F198" s="7"/>
      <c r="G198" s="7"/>
      <c r="H198" s="7"/>
      <c r="I198" s="7"/>
      <c r="J198" s="6"/>
      <c r="K198" s="7"/>
      <c r="L198" s="7"/>
      <c r="M198" s="7"/>
      <c r="N198" s="7"/>
      <c r="O198" s="8"/>
      <c r="P198" s="8"/>
      <c r="Q198" s="8"/>
      <c r="R198" s="8"/>
      <c r="S198" s="8"/>
      <c r="T198" s="8"/>
    </row>
    <row r="199" spans="1:20" ht="15.75" customHeight="1">
      <c r="A199" s="7"/>
      <c r="B199" s="7"/>
      <c r="C199" s="7"/>
      <c r="D199" s="7"/>
      <c r="E199" s="7"/>
      <c r="F199" s="7"/>
      <c r="G199" s="7"/>
      <c r="H199" s="7"/>
      <c r="I199" s="7"/>
      <c r="J199" s="6"/>
      <c r="K199" s="7"/>
      <c r="L199" s="7"/>
      <c r="M199" s="7"/>
      <c r="N199" s="7"/>
      <c r="O199" s="8"/>
      <c r="P199" s="8"/>
      <c r="Q199" s="8"/>
      <c r="R199" s="8"/>
      <c r="S199" s="8"/>
      <c r="T199" s="8"/>
    </row>
    <row r="200" spans="1:20" ht="15.75" customHeight="1">
      <c r="A200" s="7"/>
      <c r="B200" s="7"/>
      <c r="C200" s="7"/>
      <c r="D200" s="7"/>
      <c r="E200" s="7"/>
      <c r="F200" s="7"/>
      <c r="G200" s="7"/>
      <c r="H200" s="7"/>
      <c r="I200" s="7"/>
      <c r="J200" s="6"/>
      <c r="K200" s="7"/>
      <c r="L200" s="7"/>
      <c r="M200" s="7"/>
      <c r="N200" s="7"/>
      <c r="O200" s="8"/>
      <c r="P200" s="8"/>
      <c r="Q200" s="8"/>
      <c r="R200" s="8"/>
      <c r="S200" s="8"/>
      <c r="T200" s="8"/>
    </row>
    <row r="201" spans="1:20" ht="15.75" customHeight="1">
      <c r="A201" s="7"/>
      <c r="B201" s="7"/>
      <c r="C201" s="7"/>
      <c r="D201" s="7"/>
      <c r="E201" s="7"/>
      <c r="F201" s="7"/>
      <c r="G201" s="7"/>
      <c r="H201" s="7"/>
      <c r="I201" s="7"/>
      <c r="J201" s="6"/>
      <c r="K201" s="7"/>
      <c r="L201" s="7"/>
      <c r="M201" s="7"/>
      <c r="N201" s="7"/>
      <c r="O201" s="8"/>
      <c r="P201" s="8"/>
      <c r="Q201" s="8"/>
      <c r="R201" s="8"/>
      <c r="S201" s="8"/>
      <c r="T201" s="8"/>
    </row>
    <row r="202" spans="1:20" ht="15.75" customHeight="1">
      <c r="A202" s="7"/>
      <c r="B202" s="7"/>
      <c r="C202" s="7"/>
      <c r="D202" s="7"/>
      <c r="E202" s="7"/>
      <c r="F202" s="7"/>
      <c r="G202" s="7"/>
      <c r="H202" s="7"/>
      <c r="I202" s="7"/>
      <c r="J202" s="6"/>
      <c r="K202" s="7"/>
      <c r="L202" s="7"/>
      <c r="M202" s="7"/>
      <c r="N202" s="7"/>
      <c r="O202" s="8"/>
      <c r="P202" s="8"/>
      <c r="Q202" s="8"/>
      <c r="R202" s="8"/>
      <c r="S202" s="8"/>
      <c r="T202" s="8"/>
    </row>
    <row r="203" spans="1:20" ht="15.75" customHeight="1">
      <c r="A203" s="7"/>
      <c r="B203" s="7"/>
      <c r="C203" s="7"/>
      <c r="D203" s="7"/>
      <c r="E203" s="7"/>
      <c r="F203" s="7"/>
      <c r="G203" s="7"/>
      <c r="H203" s="7"/>
      <c r="I203" s="7"/>
      <c r="J203" s="6"/>
      <c r="K203" s="7"/>
      <c r="L203" s="7"/>
      <c r="M203" s="7"/>
      <c r="N203" s="7"/>
      <c r="O203" s="8"/>
      <c r="P203" s="8"/>
      <c r="Q203" s="8"/>
      <c r="R203" s="8"/>
      <c r="S203" s="8"/>
      <c r="T203" s="8"/>
    </row>
    <row r="204" spans="1:20" ht="15.75" customHeight="1">
      <c r="A204" s="7"/>
      <c r="B204" s="7"/>
      <c r="C204" s="7"/>
      <c r="D204" s="7"/>
      <c r="E204" s="7"/>
      <c r="F204" s="7"/>
      <c r="G204" s="7"/>
      <c r="H204" s="7"/>
      <c r="I204" s="7"/>
      <c r="J204" s="6"/>
      <c r="K204" s="7"/>
      <c r="L204" s="7"/>
      <c r="M204" s="7"/>
      <c r="N204" s="7"/>
      <c r="O204" s="8"/>
      <c r="P204" s="8"/>
      <c r="Q204" s="8"/>
      <c r="R204" s="8"/>
      <c r="S204" s="8"/>
      <c r="T204" s="8"/>
    </row>
    <row r="205" spans="1:20" ht="15.75" customHeight="1">
      <c r="A205" s="7"/>
      <c r="B205" s="7"/>
      <c r="C205" s="7"/>
      <c r="D205" s="7"/>
      <c r="E205" s="7"/>
      <c r="F205" s="7"/>
      <c r="G205" s="7"/>
      <c r="H205" s="7"/>
      <c r="I205" s="7"/>
      <c r="J205" s="6"/>
      <c r="K205" s="7"/>
      <c r="L205" s="7"/>
      <c r="M205" s="7"/>
      <c r="N205" s="7"/>
      <c r="O205" s="8"/>
      <c r="P205" s="8"/>
      <c r="Q205" s="8"/>
      <c r="R205" s="8"/>
      <c r="S205" s="8"/>
      <c r="T205" s="8"/>
    </row>
    <row r="206" spans="1:20" ht="15.75" customHeight="1">
      <c r="A206" s="7"/>
      <c r="B206" s="7"/>
      <c r="C206" s="7"/>
      <c r="D206" s="7"/>
      <c r="E206" s="7"/>
      <c r="F206" s="7"/>
      <c r="G206" s="7"/>
      <c r="H206" s="7"/>
      <c r="I206" s="7"/>
      <c r="J206" s="6"/>
      <c r="K206" s="7"/>
      <c r="L206" s="7"/>
      <c r="M206" s="7"/>
      <c r="N206" s="7"/>
      <c r="O206" s="8"/>
      <c r="P206" s="8"/>
      <c r="Q206" s="8"/>
      <c r="R206" s="8"/>
      <c r="S206" s="8"/>
      <c r="T206" s="8"/>
    </row>
    <row r="207" spans="1:20" ht="15.75" customHeight="1">
      <c r="A207" s="7"/>
      <c r="B207" s="7"/>
      <c r="C207" s="7"/>
      <c r="D207" s="7"/>
      <c r="E207" s="7"/>
      <c r="F207" s="7"/>
      <c r="G207" s="7"/>
      <c r="H207" s="7"/>
      <c r="I207" s="7"/>
      <c r="J207" s="6"/>
      <c r="K207" s="7"/>
      <c r="L207" s="7"/>
      <c r="M207" s="7"/>
      <c r="N207" s="7"/>
      <c r="O207" s="8"/>
      <c r="P207" s="8"/>
      <c r="Q207" s="8"/>
      <c r="R207" s="8"/>
      <c r="S207" s="8"/>
      <c r="T207" s="8"/>
    </row>
    <row r="208" spans="1:20" ht="15.75" customHeight="1">
      <c r="A208" s="7"/>
      <c r="B208" s="7"/>
      <c r="C208" s="7"/>
      <c r="D208" s="7"/>
      <c r="E208" s="7"/>
      <c r="F208" s="7"/>
      <c r="G208" s="7"/>
      <c r="H208" s="7"/>
      <c r="I208" s="7"/>
      <c r="J208" s="6"/>
      <c r="K208" s="7"/>
      <c r="L208" s="7"/>
      <c r="M208" s="7"/>
      <c r="N208" s="7"/>
      <c r="O208" s="8"/>
      <c r="P208" s="8"/>
      <c r="Q208" s="8"/>
      <c r="R208" s="8"/>
      <c r="S208" s="8"/>
      <c r="T208" s="8"/>
    </row>
    <row r="209" spans="1:20" ht="15.75" customHeight="1">
      <c r="A209" s="7"/>
      <c r="B209" s="7"/>
      <c r="C209" s="7"/>
      <c r="D209" s="7"/>
      <c r="E209" s="7"/>
      <c r="F209" s="7"/>
      <c r="G209" s="7"/>
      <c r="H209" s="7"/>
      <c r="I209" s="7"/>
      <c r="J209" s="6"/>
      <c r="K209" s="7"/>
      <c r="L209" s="7"/>
      <c r="M209" s="7"/>
      <c r="N209" s="7"/>
      <c r="O209" s="8"/>
      <c r="P209" s="8"/>
      <c r="Q209" s="8"/>
      <c r="R209" s="8"/>
      <c r="S209" s="8"/>
      <c r="T209" s="8"/>
    </row>
    <row r="210" spans="1:20" ht="15.75" customHeight="1">
      <c r="A210" s="7"/>
      <c r="B210" s="7"/>
      <c r="C210" s="7"/>
      <c r="D210" s="7"/>
      <c r="E210" s="7"/>
      <c r="F210" s="7"/>
      <c r="G210" s="7"/>
      <c r="H210" s="7"/>
      <c r="I210" s="7"/>
      <c r="J210" s="6"/>
      <c r="K210" s="7"/>
      <c r="L210" s="7"/>
      <c r="M210" s="7"/>
      <c r="N210" s="7"/>
      <c r="O210" s="8"/>
      <c r="P210" s="8"/>
      <c r="Q210" s="8"/>
      <c r="R210" s="8"/>
      <c r="S210" s="8"/>
      <c r="T210" s="8"/>
    </row>
    <row r="211" spans="1:20" ht="15.75" customHeight="1">
      <c r="A211" s="7"/>
      <c r="B211" s="7"/>
      <c r="C211" s="7"/>
      <c r="D211" s="7"/>
      <c r="E211" s="7"/>
      <c r="F211" s="7"/>
      <c r="G211" s="7"/>
      <c r="H211" s="7"/>
      <c r="I211" s="7"/>
      <c r="J211" s="6"/>
      <c r="K211" s="7"/>
      <c r="L211" s="7"/>
      <c r="M211" s="7"/>
      <c r="N211" s="7"/>
      <c r="O211" s="8"/>
      <c r="P211" s="8"/>
      <c r="Q211" s="8"/>
      <c r="R211" s="8"/>
      <c r="S211" s="8"/>
      <c r="T211" s="8"/>
    </row>
    <row r="212" spans="1:20" ht="15.75" customHeight="1">
      <c r="A212" s="7"/>
      <c r="B212" s="7"/>
      <c r="C212" s="7"/>
      <c r="D212" s="7"/>
      <c r="E212" s="7"/>
      <c r="F212" s="7"/>
      <c r="G212" s="7"/>
      <c r="H212" s="7"/>
      <c r="I212" s="7"/>
      <c r="J212" s="6"/>
      <c r="K212" s="7"/>
      <c r="L212" s="7"/>
      <c r="M212" s="7"/>
      <c r="N212" s="7"/>
      <c r="O212" s="8"/>
      <c r="P212" s="8"/>
      <c r="Q212" s="8"/>
      <c r="R212" s="8"/>
      <c r="S212" s="8"/>
      <c r="T212" s="8"/>
    </row>
    <row r="213" spans="1:20" ht="15.75" customHeight="1">
      <c r="A213" s="7"/>
      <c r="B213" s="7"/>
      <c r="C213" s="7"/>
      <c r="D213" s="7"/>
      <c r="E213" s="7"/>
      <c r="F213" s="7"/>
      <c r="G213" s="7"/>
      <c r="H213" s="7"/>
      <c r="I213" s="7"/>
      <c r="J213" s="6"/>
      <c r="K213" s="7"/>
      <c r="L213" s="7"/>
      <c r="M213" s="7"/>
      <c r="N213" s="7"/>
      <c r="O213" s="8"/>
      <c r="P213" s="8"/>
      <c r="Q213" s="8"/>
      <c r="R213" s="8"/>
      <c r="S213" s="8"/>
      <c r="T213" s="8"/>
    </row>
    <row r="214" spans="1:20" ht="15.75" customHeight="1">
      <c r="A214" s="7"/>
      <c r="B214" s="7"/>
      <c r="C214" s="7"/>
      <c r="D214" s="7"/>
      <c r="E214" s="7"/>
      <c r="F214" s="7"/>
      <c r="G214" s="7"/>
      <c r="H214" s="7"/>
      <c r="I214" s="7"/>
      <c r="J214" s="6"/>
      <c r="K214" s="7"/>
      <c r="L214" s="7"/>
      <c r="M214" s="7"/>
      <c r="N214" s="7"/>
      <c r="O214" s="8"/>
      <c r="P214" s="8"/>
      <c r="Q214" s="8"/>
      <c r="R214" s="8"/>
      <c r="S214" s="8"/>
      <c r="T214" s="8"/>
    </row>
    <row r="215" spans="1:20" ht="15.75" customHeight="1">
      <c r="A215" s="7"/>
      <c r="B215" s="7"/>
      <c r="C215" s="7"/>
      <c r="D215" s="7"/>
      <c r="E215" s="7"/>
      <c r="F215" s="7"/>
      <c r="G215" s="7"/>
      <c r="H215" s="7"/>
      <c r="I215" s="7"/>
      <c r="J215" s="6"/>
      <c r="K215" s="7"/>
      <c r="L215" s="7"/>
      <c r="M215" s="7"/>
      <c r="N215" s="7"/>
      <c r="O215" s="8"/>
      <c r="P215" s="8"/>
      <c r="Q215" s="8"/>
      <c r="R215" s="8"/>
      <c r="S215" s="8"/>
      <c r="T215" s="8"/>
    </row>
    <row r="216" spans="1:20" ht="15.75" customHeight="1">
      <c r="A216" s="7"/>
      <c r="B216" s="7"/>
      <c r="C216" s="7"/>
      <c r="D216" s="7"/>
      <c r="E216" s="7"/>
      <c r="F216" s="7"/>
      <c r="G216" s="7"/>
      <c r="H216" s="7"/>
      <c r="I216" s="7"/>
      <c r="J216" s="6"/>
      <c r="K216" s="7"/>
      <c r="L216" s="7"/>
      <c r="M216" s="7"/>
      <c r="N216" s="7"/>
      <c r="O216" s="8"/>
      <c r="P216" s="8"/>
      <c r="Q216" s="8"/>
      <c r="R216" s="8"/>
      <c r="S216" s="8"/>
      <c r="T216" s="8"/>
    </row>
    <row r="217" spans="1:20" ht="15.75" customHeight="1">
      <c r="A217" s="7"/>
      <c r="B217" s="7"/>
      <c r="C217" s="7"/>
      <c r="D217" s="7"/>
      <c r="E217" s="7"/>
      <c r="F217" s="7"/>
      <c r="G217" s="7"/>
      <c r="H217" s="7"/>
      <c r="I217" s="7"/>
      <c r="J217" s="6"/>
      <c r="K217" s="7"/>
      <c r="L217" s="7"/>
      <c r="M217" s="7"/>
      <c r="N217" s="7"/>
      <c r="O217" s="8"/>
      <c r="P217" s="8"/>
      <c r="Q217" s="8"/>
      <c r="R217" s="8"/>
      <c r="S217" s="8"/>
      <c r="T217" s="8"/>
    </row>
    <row r="218" spans="1:20" ht="15.75" customHeight="1">
      <c r="A218" s="7"/>
      <c r="B218" s="7"/>
      <c r="C218" s="7"/>
      <c r="D218" s="7"/>
      <c r="E218" s="7"/>
      <c r="F218" s="7"/>
      <c r="G218" s="7"/>
      <c r="H218" s="7"/>
      <c r="I218" s="7"/>
      <c r="J218" s="6"/>
      <c r="K218" s="7"/>
      <c r="L218" s="7"/>
      <c r="M218" s="7"/>
      <c r="N218" s="7"/>
      <c r="O218" s="8"/>
      <c r="P218" s="8"/>
      <c r="Q218" s="8"/>
      <c r="R218" s="8"/>
      <c r="S218" s="8"/>
      <c r="T218" s="8"/>
    </row>
    <row r="219" spans="1:20" ht="15.75" customHeight="1">
      <c r="A219" s="7"/>
      <c r="B219" s="7"/>
      <c r="C219" s="7"/>
      <c r="D219" s="7"/>
      <c r="E219" s="7"/>
      <c r="F219" s="7"/>
      <c r="G219" s="7"/>
      <c r="H219" s="7"/>
      <c r="I219" s="7"/>
      <c r="J219" s="6"/>
      <c r="K219" s="7"/>
      <c r="L219" s="7"/>
      <c r="M219" s="7"/>
      <c r="N219" s="7"/>
      <c r="O219" s="8"/>
      <c r="P219" s="8"/>
      <c r="Q219" s="8"/>
      <c r="R219" s="8"/>
      <c r="S219" s="8"/>
      <c r="T219" s="8"/>
    </row>
    <row r="220" spans="1:20" ht="15.75" customHeight="1">
      <c r="A220" s="7"/>
      <c r="B220" s="7"/>
      <c r="C220" s="7"/>
      <c r="D220" s="7"/>
      <c r="E220" s="7"/>
      <c r="F220" s="7"/>
      <c r="G220" s="7"/>
      <c r="H220" s="7"/>
      <c r="I220" s="7"/>
      <c r="J220" s="6"/>
      <c r="K220" s="7"/>
      <c r="L220" s="7"/>
      <c r="M220" s="7"/>
      <c r="N220" s="7"/>
      <c r="O220" s="8"/>
      <c r="P220" s="8"/>
      <c r="Q220" s="8"/>
      <c r="R220" s="8"/>
      <c r="S220" s="8"/>
      <c r="T220" s="8"/>
    </row>
    <row r="221" spans="1:20" ht="15.75" customHeight="1">
      <c r="A221" s="7"/>
      <c r="B221" s="7"/>
      <c r="C221" s="7"/>
      <c r="D221" s="7"/>
      <c r="E221" s="7"/>
      <c r="F221" s="7"/>
      <c r="G221" s="7"/>
      <c r="H221" s="7"/>
      <c r="I221" s="7"/>
      <c r="J221" s="6"/>
      <c r="K221" s="7"/>
      <c r="L221" s="7"/>
      <c r="M221" s="7"/>
      <c r="N221" s="7"/>
      <c r="O221" s="8"/>
      <c r="P221" s="8"/>
      <c r="Q221" s="8"/>
      <c r="R221" s="8"/>
      <c r="S221" s="8"/>
      <c r="T221" s="8"/>
    </row>
    <row r="222" spans="1:20" ht="15.75" customHeight="1">
      <c r="A222" s="7"/>
      <c r="B222" s="7"/>
      <c r="C222" s="7"/>
      <c r="D222" s="7"/>
      <c r="E222" s="7"/>
      <c r="F222" s="7"/>
      <c r="G222" s="7"/>
      <c r="H222" s="7"/>
      <c r="I222" s="7"/>
      <c r="J222" s="6"/>
      <c r="K222" s="7"/>
      <c r="L222" s="7"/>
      <c r="M222" s="7"/>
      <c r="N222" s="7"/>
      <c r="O222" s="8"/>
      <c r="P222" s="8"/>
      <c r="Q222" s="8"/>
      <c r="R222" s="8"/>
      <c r="S222" s="8"/>
      <c r="T222" s="8"/>
    </row>
    <row r="223" spans="1:20" ht="15.75" customHeight="1">
      <c r="A223" s="7"/>
      <c r="B223" s="7"/>
      <c r="C223" s="7"/>
      <c r="D223" s="7"/>
      <c r="E223" s="7"/>
      <c r="F223" s="7"/>
      <c r="G223" s="7"/>
      <c r="H223" s="7"/>
      <c r="I223" s="7"/>
      <c r="J223" s="6"/>
      <c r="K223" s="7"/>
      <c r="L223" s="7"/>
      <c r="M223" s="7"/>
      <c r="N223" s="7"/>
      <c r="O223" s="8"/>
      <c r="P223" s="8"/>
      <c r="Q223" s="8"/>
      <c r="R223" s="8"/>
      <c r="S223" s="8"/>
      <c r="T223" s="8"/>
    </row>
    <row r="224" spans="1:20" ht="15.75" customHeight="1">
      <c r="A224" s="7"/>
      <c r="B224" s="7"/>
      <c r="C224" s="7"/>
      <c r="D224" s="7"/>
      <c r="E224" s="7"/>
      <c r="F224" s="7"/>
      <c r="G224" s="7"/>
      <c r="H224" s="7"/>
      <c r="I224" s="7"/>
      <c r="J224" s="6"/>
      <c r="K224" s="7"/>
      <c r="L224" s="7"/>
      <c r="M224" s="7"/>
      <c r="N224" s="7"/>
      <c r="O224" s="8"/>
      <c r="P224" s="8"/>
      <c r="Q224" s="8"/>
      <c r="R224" s="8"/>
      <c r="S224" s="8"/>
      <c r="T224" s="8"/>
    </row>
    <row r="225" spans="1:20" ht="15.75" customHeight="1">
      <c r="A225" s="7"/>
      <c r="B225" s="7"/>
      <c r="C225" s="7"/>
      <c r="D225" s="7"/>
      <c r="E225" s="7"/>
      <c r="F225" s="7"/>
      <c r="G225" s="7"/>
      <c r="H225" s="7"/>
      <c r="I225" s="7"/>
      <c r="J225" s="6"/>
      <c r="K225" s="7"/>
      <c r="L225" s="7"/>
      <c r="M225" s="7"/>
      <c r="N225" s="7"/>
      <c r="O225" s="8"/>
      <c r="P225" s="8"/>
      <c r="Q225" s="8"/>
      <c r="R225" s="8"/>
      <c r="S225" s="8"/>
      <c r="T225" s="8"/>
    </row>
    <row r="226" spans="1:20" ht="15.75" customHeight="1">
      <c r="A226" s="7"/>
      <c r="B226" s="7"/>
      <c r="C226" s="7"/>
      <c r="D226" s="7"/>
      <c r="E226" s="7"/>
      <c r="F226" s="7"/>
      <c r="G226" s="7"/>
      <c r="H226" s="7"/>
      <c r="I226" s="7"/>
      <c r="J226" s="6"/>
      <c r="K226" s="7"/>
      <c r="L226" s="7"/>
      <c r="M226" s="7"/>
      <c r="N226" s="7"/>
      <c r="O226" s="8"/>
      <c r="P226" s="8"/>
      <c r="Q226" s="8"/>
      <c r="R226" s="8"/>
      <c r="S226" s="8"/>
      <c r="T226" s="8"/>
    </row>
    <row r="227" spans="1:20" ht="15.75" customHeight="1">
      <c r="A227" s="7"/>
      <c r="B227" s="7"/>
      <c r="C227" s="7"/>
      <c r="D227" s="7"/>
      <c r="E227" s="7"/>
      <c r="F227" s="7"/>
      <c r="G227" s="7"/>
      <c r="H227" s="7"/>
      <c r="I227" s="7"/>
      <c r="J227" s="6"/>
      <c r="K227" s="7"/>
      <c r="L227" s="7"/>
      <c r="M227" s="7"/>
      <c r="N227" s="7"/>
      <c r="O227" s="8"/>
      <c r="P227" s="8"/>
      <c r="Q227" s="8"/>
      <c r="R227" s="8"/>
      <c r="S227" s="8"/>
      <c r="T227" s="8"/>
    </row>
    <row r="228" spans="1:20" ht="15.75" customHeight="1">
      <c r="A228" s="7"/>
      <c r="B228" s="7"/>
      <c r="C228" s="7"/>
      <c r="D228" s="7"/>
      <c r="E228" s="7"/>
      <c r="F228" s="7"/>
      <c r="G228" s="7"/>
      <c r="H228" s="7"/>
      <c r="I228" s="7"/>
      <c r="J228" s="6"/>
      <c r="K228" s="7"/>
      <c r="L228" s="7"/>
      <c r="M228" s="7"/>
      <c r="N228" s="7"/>
      <c r="O228" s="8"/>
      <c r="P228" s="8"/>
      <c r="Q228" s="8"/>
      <c r="R228" s="8"/>
      <c r="S228" s="8"/>
      <c r="T228" s="8"/>
    </row>
    <row r="229" spans="1:20" ht="15.75" customHeight="1">
      <c r="A229" s="7"/>
      <c r="B229" s="7"/>
      <c r="C229" s="7"/>
      <c r="D229" s="7"/>
      <c r="E229" s="7"/>
      <c r="F229" s="7"/>
      <c r="G229" s="7"/>
      <c r="H229" s="7"/>
      <c r="I229" s="7"/>
      <c r="J229" s="6"/>
      <c r="K229" s="7"/>
      <c r="L229" s="7"/>
      <c r="M229" s="7"/>
      <c r="N229" s="7"/>
      <c r="O229" s="8"/>
      <c r="P229" s="8"/>
      <c r="Q229" s="8"/>
      <c r="R229" s="8"/>
      <c r="S229" s="8"/>
      <c r="T229" s="8"/>
    </row>
    <row r="230" spans="1:20" ht="15.75" customHeight="1">
      <c r="A230" s="7"/>
      <c r="B230" s="7"/>
      <c r="C230" s="7"/>
      <c r="D230" s="7"/>
      <c r="E230" s="7"/>
      <c r="F230" s="7"/>
      <c r="G230" s="7"/>
      <c r="H230" s="7"/>
      <c r="I230" s="7"/>
      <c r="J230" s="6"/>
      <c r="K230" s="7"/>
      <c r="L230" s="7"/>
      <c r="M230" s="7"/>
      <c r="N230" s="7"/>
      <c r="O230" s="8"/>
      <c r="P230" s="8"/>
      <c r="Q230" s="8"/>
      <c r="R230" s="8"/>
      <c r="S230" s="8"/>
      <c r="T230" s="8"/>
    </row>
    <row r="231" spans="1:20" ht="15.75" customHeight="1">
      <c r="A231" s="7"/>
      <c r="B231" s="7"/>
      <c r="C231" s="7"/>
      <c r="D231" s="7"/>
      <c r="E231" s="7"/>
      <c r="F231" s="7"/>
      <c r="G231" s="7"/>
      <c r="H231" s="7"/>
      <c r="I231" s="7"/>
      <c r="J231" s="6"/>
      <c r="K231" s="7"/>
      <c r="L231" s="7"/>
      <c r="M231" s="7"/>
      <c r="N231" s="7"/>
      <c r="O231" s="8"/>
      <c r="P231" s="8"/>
      <c r="Q231" s="8"/>
      <c r="R231" s="8"/>
      <c r="S231" s="8"/>
      <c r="T231" s="8"/>
    </row>
    <row r="232" spans="1:20" ht="15.75" customHeight="1">
      <c r="A232" s="7"/>
      <c r="B232" s="7"/>
      <c r="C232" s="7"/>
      <c r="D232" s="7"/>
      <c r="E232" s="7"/>
      <c r="F232" s="7"/>
      <c r="G232" s="7"/>
      <c r="H232" s="7"/>
      <c r="I232" s="7"/>
      <c r="J232" s="6"/>
      <c r="K232" s="7"/>
      <c r="L232" s="7"/>
      <c r="M232" s="7"/>
      <c r="N232" s="7"/>
      <c r="O232" s="8"/>
      <c r="P232" s="8"/>
      <c r="Q232" s="8"/>
      <c r="R232" s="8"/>
      <c r="S232" s="8"/>
      <c r="T232" s="8"/>
    </row>
    <row r="233" spans="1:20" ht="15.75" customHeight="1">
      <c r="A233" s="7"/>
      <c r="B233" s="7"/>
      <c r="C233" s="7"/>
      <c r="D233" s="7"/>
      <c r="E233" s="7"/>
      <c r="F233" s="7"/>
      <c r="G233" s="7"/>
      <c r="H233" s="7"/>
      <c r="I233" s="7"/>
      <c r="J233" s="6"/>
      <c r="K233" s="7"/>
      <c r="L233" s="7"/>
      <c r="M233" s="7"/>
      <c r="N233" s="7"/>
      <c r="O233" s="8"/>
      <c r="P233" s="8"/>
      <c r="Q233" s="8"/>
      <c r="R233" s="8"/>
      <c r="S233" s="8"/>
      <c r="T233" s="8"/>
    </row>
    <row r="234" spans="1:20" ht="15.75" customHeight="1">
      <c r="A234" s="7"/>
      <c r="B234" s="7"/>
      <c r="C234" s="7"/>
      <c r="D234" s="7"/>
      <c r="E234" s="7"/>
      <c r="F234" s="7"/>
      <c r="G234" s="7"/>
      <c r="H234" s="7"/>
      <c r="I234" s="7"/>
      <c r="J234" s="6"/>
      <c r="K234" s="7"/>
      <c r="L234" s="7"/>
      <c r="M234" s="7"/>
      <c r="N234" s="7"/>
      <c r="O234" s="8"/>
      <c r="P234" s="8"/>
      <c r="Q234" s="8"/>
      <c r="R234" s="8"/>
      <c r="S234" s="8"/>
      <c r="T234" s="8"/>
    </row>
    <row r="235" spans="1:20" ht="15.75" customHeight="1"/>
    <row r="236" spans="1:20" ht="15.75" customHeight="1"/>
    <row r="237" spans="1:20" ht="15.75" customHeight="1"/>
    <row r="238" spans="1:20" ht="15.75" customHeight="1"/>
    <row r="239" spans="1:20" ht="15.75" customHeight="1"/>
    <row r="240" spans="1:2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8">
    <mergeCell ref="U19:U21"/>
    <mergeCell ref="S15:S16"/>
    <mergeCell ref="R38:S38"/>
    <mergeCell ref="F2:F3"/>
    <mergeCell ref="G2:G3"/>
    <mergeCell ref="M15:M16"/>
    <mergeCell ref="S24:S26"/>
    <mergeCell ref="S27:S29"/>
    <mergeCell ref="S9:S10"/>
    <mergeCell ref="S19:S22"/>
    <mergeCell ref="N15:N16"/>
    <mergeCell ref="O15:O17"/>
    <mergeCell ref="N19:N22"/>
    <mergeCell ref="O19:O22"/>
    <mergeCell ref="N24:N26"/>
    <mergeCell ref="O24:O26"/>
    <mergeCell ref="A4:A6"/>
    <mergeCell ref="B4:B5"/>
    <mergeCell ref="A9:A10"/>
    <mergeCell ref="B9:B10"/>
    <mergeCell ref="C9:C10"/>
    <mergeCell ref="C28:C29"/>
    <mergeCell ref="A11:A13"/>
    <mergeCell ref="B11:B13"/>
    <mergeCell ref="C12:C13"/>
    <mergeCell ref="A14:A18"/>
    <mergeCell ref="B14:B16"/>
    <mergeCell ref="C17:C18"/>
    <mergeCell ref="A19:A23"/>
    <mergeCell ref="B17:B18"/>
    <mergeCell ref="B19:B20"/>
    <mergeCell ref="A24:A26"/>
    <mergeCell ref="B24:B26"/>
    <mergeCell ref="A27:A29"/>
    <mergeCell ref="B27:B29"/>
    <mergeCell ref="N27:N29"/>
    <mergeCell ref="M28:M29"/>
    <mergeCell ref="M17:M18"/>
    <mergeCell ref="N17:N18"/>
    <mergeCell ref="N9:N10"/>
    <mergeCell ref="T12:T13"/>
    <mergeCell ref="U12:U13"/>
    <mergeCell ref="H2:K2"/>
    <mergeCell ref="L2:L3"/>
    <mergeCell ref="O2:O3"/>
    <mergeCell ref="P2:P3"/>
    <mergeCell ref="Q2:Q3"/>
    <mergeCell ref="M2:M3"/>
    <mergeCell ref="N2:N3"/>
    <mergeCell ref="O9:O10"/>
    <mergeCell ref="N11:N13"/>
    <mergeCell ref="O11:O13"/>
    <mergeCell ref="V12:V13"/>
    <mergeCell ref="T17:T18"/>
    <mergeCell ref="S17:S18"/>
    <mergeCell ref="V2:V3"/>
    <mergeCell ref="A1:O1"/>
    <mergeCell ref="P1:V1"/>
    <mergeCell ref="A2:A3"/>
    <mergeCell ref="B2:B3"/>
    <mergeCell ref="C2:C3"/>
    <mergeCell ref="D2:D3"/>
    <mergeCell ref="E2:E3"/>
    <mergeCell ref="R2:R3"/>
    <mergeCell ref="S2:S3"/>
    <mergeCell ref="T2:T3"/>
    <mergeCell ref="S11:S13"/>
    <mergeCell ref="U2:U3"/>
  </mergeCells>
  <hyperlinks>
    <hyperlink ref="U5" r:id="rId1" xr:uid="{00000000-0004-0000-0000-000000000000}"/>
    <hyperlink ref="U6" r:id="rId2" xr:uid="{00000000-0004-0000-0000-000001000000}"/>
    <hyperlink ref="U10" r:id="rId3" xr:uid="{00000000-0004-0000-0000-000002000000}"/>
    <hyperlink ref="U9" r:id="rId4" xr:uid="{4A35B8AB-FA75-48FD-BDAB-E14FEDBB0569}"/>
  </hyperlinks>
  <pageMargins left="0.7" right="0.7" top="0.75" bottom="0.75" header="0" footer="0"/>
  <pageSetup fitToHeight="0" orientation="landscape" r:id="rId5"/>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Hoja1!$B$4:$B$6</xm:f>
          </x14:formula1>
          <xm:sqref>P4:P30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6FE9A"/>
    <pageSetUpPr fitToPage="1"/>
  </sheetPr>
  <dimension ref="A1:Z1000"/>
  <sheetViews>
    <sheetView showGridLines="0" tabSelected="1" topLeftCell="C1" workbookViewId="0">
      <pane xSplit="15" ySplit="3" topLeftCell="R30" activePane="bottomRight" state="frozen"/>
      <selection activeCell="C1" sqref="C1"/>
      <selection pane="topRight" activeCell="R1" sqref="R1"/>
      <selection pane="bottomLeft" activeCell="C4" sqref="C4"/>
      <selection pane="bottomRight" activeCell="R33" sqref="R33"/>
    </sheetView>
  </sheetViews>
  <sheetFormatPr baseColWidth="10" defaultColWidth="12.625" defaultRowHeight="15" customHeight="1"/>
  <cols>
    <col min="1" max="1" width="13.25" customWidth="1"/>
    <col min="2" max="2" width="20" customWidth="1"/>
    <col min="3" max="3" width="29.5" customWidth="1"/>
    <col min="4" max="4" width="21.875" customWidth="1"/>
    <col min="5" max="5" width="23.5" customWidth="1"/>
    <col min="6" max="6" width="27.25" customWidth="1"/>
    <col min="7" max="7" width="7.75" hidden="1" customWidth="1"/>
    <col min="8" max="8" width="7.5" customWidth="1"/>
    <col min="9" max="10" width="8.875" hidden="1" customWidth="1"/>
    <col min="11" max="11" width="12.25" hidden="1" customWidth="1"/>
    <col min="12" max="12" width="26.375" hidden="1" customWidth="1"/>
    <col min="13" max="13" width="11.25" customWidth="1"/>
    <col min="14" max="14" width="20.875" hidden="1" customWidth="1"/>
    <col min="15" max="15" width="17.625" customWidth="1"/>
    <col min="16" max="16" width="31.5" hidden="1" customWidth="1"/>
    <col min="17" max="17" width="23.375" hidden="1" customWidth="1"/>
    <col min="18" max="18" width="30.625" customWidth="1"/>
    <col min="19" max="19" width="16.875" customWidth="1"/>
    <col min="20" max="20" width="30.625" customWidth="1"/>
    <col min="21" max="21" width="115" customWidth="1"/>
    <col min="22" max="22" width="62.625" customWidth="1"/>
    <col min="23" max="23" width="44.375" customWidth="1"/>
  </cols>
  <sheetData>
    <row r="1" spans="1:26" ht="68.25" customHeight="1">
      <c r="A1" s="323" t="s">
        <v>159</v>
      </c>
      <c r="B1" s="324"/>
      <c r="C1" s="324"/>
      <c r="D1" s="324"/>
      <c r="E1" s="324"/>
      <c r="F1" s="324"/>
      <c r="G1" s="324"/>
      <c r="H1" s="324"/>
      <c r="I1" s="324"/>
      <c r="J1" s="324"/>
      <c r="K1" s="324"/>
      <c r="L1" s="324"/>
      <c r="M1" s="324"/>
      <c r="N1" s="324"/>
      <c r="O1" s="324"/>
      <c r="P1" s="325"/>
      <c r="Q1" s="326" t="s">
        <v>1</v>
      </c>
      <c r="R1" s="327"/>
      <c r="S1" s="327"/>
      <c r="T1" s="327"/>
      <c r="U1" s="327"/>
      <c r="V1" s="327"/>
      <c r="W1" s="328"/>
      <c r="X1" s="11"/>
      <c r="Y1" s="11"/>
      <c r="Z1" s="11"/>
    </row>
    <row r="2" spans="1:26" ht="56.25" customHeight="1">
      <c r="A2" s="329" t="s">
        <v>2</v>
      </c>
      <c r="B2" s="331" t="s">
        <v>3</v>
      </c>
      <c r="C2" s="333" t="s">
        <v>4</v>
      </c>
      <c r="D2" s="333" t="s">
        <v>160</v>
      </c>
      <c r="E2" s="333" t="s">
        <v>5</v>
      </c>
      <c r="F2" s="331" t="s">
        <v>6</v>
      </c>
      <c r="G2" s="331" t="s">
        <v>7</v>
      </c>
      <c r="H2" s="331" t="s">
        <v>8</v>
      </c>
      <c r="I2" s="360" t="s">
        <v>9</v>
      </c>
      <c r="J2" s="361"/>
      <c r="K2" s="361"/>
      <c r="L2" s="362"/>
      <c r="M2" s="331" t="s">
        <v>10</v>
      </c>
      <c r="N2" s="331" t="s">
        <v>161</v>
      </c>
      <c r="O2" s="363" t="s">
        <v>162</v>
      </c>
      <c r="P2" s="362"/>
      <c r="Q2" s="364" t="s">
        <v>14</v>
      </c>
      <c r="R2" s="319" t="s">
        <v>15</v>
      </c>
      <c r="S2" s="319" t="s">
        <v>16</v>
      </c>
      <c r="T2" s="319" t="s">
        <v>163</v>
      </c>
      <c r="U2" s="319" t="s">
        <v>18</v>
      </c>
      <c r="V2" s="319" t="s">
        <v>19</v>
      </c>
      <c r="W2" s="321" t="s">
        <v>20</v>
      </c>
      <c r="X2" s="11"/>
      <c r="Y2" s="11"/>
      <c r="Z2" s="11"/>
    </row>
    <row r="3" spans="1:26" ht="57.75" customHeight="1" thickBot="1">
      <c r="A3" s="330"/>
      <c r="B3" s="332"/>
      <c r="C3" s="320"/>
      <c r="D3" s="320"/>
      <c r="E3" s="320"/>
      <c r="F3" s="320"/>
      <c r="G3" s="320"/>
      <c r="H3" s="320"/>
      <c r="I3" s="12" t="s">
        <v>164</v>
      </c>
      <c r="J3" s="12" t="s">
        <v>22</v>
      </c>
      <c r="K3" s="12" t="s">
        <v>165</v>
      </c>
      <c r="L3" s="12" t="s">
        <v>166</v>
      </c>
      <c r="M3" s="320"/>
      <c r="N3" s="320"/>
      <c r="O3" s="139" t="s">
        <v>167</v>
      </c>
      <c r="P3" s="140" t="s">
        <v>168</v>
      </c>
      <c r="Q3" s="365"/>
      <c r="R3" s="320"/>
      <c r="S3" s="320"/>
      <c r="T3" s="320"/>
      <c r="U3" s="320"/>
      <c r="V3" s="320"/>
      <c r="W3" s="322"/>
      <c r="X3" s="11"/>
      <c r="Y3" s="11"/>
      <c r="Z3" s="11"/>
    </row>
    <row r="4" spans="1:26" ht="111.75" customHeight="1">
      <c r="A4" s="342" t="s">
        <v>169</v>
      </c>
      <c r="B4" s="345" t="s">
        <v>170</v>
      </c>
      <c r="C4" s="162" t="s">
        <v>171</v>
      </c>
      <c r="D4" s="163" t="s">
        <v>172</v>
      </c>
      <c r="E4" s="163" t="s">
        <v>173</v>
      </c>
      <c r="F4" s="163" t="s">
        <v>174</v>
      </c>
      <c r="G4" s="164">
        <v>0.3</v>
      </c>
      <c r="H4" s="164">
        <v>0.5</v>
      </c>
      <c r="I4" s="165">
        <v>0.13</v>
      </c>
      <c r="J4" s="165">
        <v>0.25</v>
      </c>
      <c r="K4" s="165">
        <v>0.38</v>
      </c>
      <c r="L4" s="165">
        <v>0.5</v>
      </c>
      <c r="M4" s="164">
        <v>0.5</v>
      </c>
      <c r="N4" s="163" t="s">
        <v>175</v>
      </c>
      <c r="O4" s="357">
        <v>165000000</v>
      </c>
      <c r="P4" s="334" t="s">
        <v>60</v>
      </c>
      <c r="Q4" s="166"/>
      <c r="R4" s="167">
        <v>0.7</v>
      </c>
      <c r="S4" s="168">
        <f>R4/M4</f>
        <v>1.4</v>
      </c>
      <c r="T4" s="336">
        <v>157357746</v>
      </c>
      <c r="U4" s="97" t="s">
        <v>176</v>
      </c>
      <c r="V4" s="105" t="s">
        <v>360</v>
      </c>
      <c r="W4" s="169" t="s">
        <v>34</v>
      </c>
      <c r="X4" s="13"/>
      <c r="Y4" s="13"/>
      <c r="Z4" s="13"/>
    </row>
    <row r="5" spans="1:26" ht="142.5" customHeight="1">
      <c r="A5" s="343"/>
      <c r="B5" s="346"/>
      <c r="C5" s="170" t="s">
        <v>177</v>
      </c>
      <c r="D5" s="141" t="s">
        <v>178</v>
      </c>
      <c r="E5" s="141" t="s">
        <v>179</v>
      </c>
      <c r="F5" s="141" t="s">
        <v>180</v>
      </c>
      <c r="G5" s="142">
        <v>0.73</v>
      </c>
      <c r="H5" s="142">
        <v>0.85</v>
      </c>
      <c r="I5" s="143">
        <f>H5/4</f>
        <v>0.21249999999999999</v>
      </c>
      <c r="J5" s="143">
        <f t="shared" ref="J5:L5" si="0">$I$5+I5</f>
        <v>0.42499999999999999</v>
      </c>
      <c r="K5" s="143">
        <f t="shared" si="0"/>
        <v>0.63749999999999996</v>
      </c>
      <c r="L5" s="143">
        <f t="shared" si="0"/>
        <v>0.85</v>
      </c>
      <c r="M5" s="142">
        <f>L5</f>
        <v>0.85</v>
      </c>
      <c r="N5" s="141" t="s">
        <v>181</v>
      </c>
      <c r="O5" s="349"/>
      <c r="P5" s="349"/>
      <c r="Q5" s="144"/>
      <c r="R5" s="146">
        <v>0.94</v>
      </c>
      <c r="S5" s="145">
        <f t="shared" ref="S5:S33" si="1">R5/M5</f>
        <v>1.1058823529411765</v>
      </c>
      <c r="T5" s="340"/>
      <c r="U5" s="147" t="s">
        <v>182</v>
      </c>
      <c r="V5" s="148" t="s">
        <v>359</v>
      </c>
      <c r="W5" s="171" t="s">
        <v>34</v>
      </c>
      <c r="X5" s="13"/>
      <c r="Y5" s="13"/>
      <c r="Z5" s="13"/>
    </row>
    <row r="6" spans="1:26" ht="147.75" customHeight="1">
      <c r="A6" s="343"/>
      <c r="B6" s="346"/>
      <c r="C6" s="355" t="s">
        <v>183</v>
      </c>
      <c r="D6" s="348" t="s">
        <v>184</v>
      </c>
      <c r="E6" s="141" t="s">
        <v>185</v>
      </c>
      <c r="F6" s="141" t="s">
        <v>174</v>
      </c>
      <c r="G6" s="142">
        <v>0.2</v>
      </c>
      <c r="H6" s="142">
        <v>0.7</v>
      </c>
      <c r="I6" s="143">
        <f>+H6/4</f>
        <v>0.17499999999999999</v>
      </c>
      <c r="J6" s="143">
        <v>0.35</v>
      </c>
      <c r="K6" s="143">
        <f>+J6+I6</f>
        <v>0.52499999999999991</v>
      </c>
      <c r="L6" s="142">
        <f>+K6+I6</f>
        <v>0.7</v>
      </c>
      <c r="M6" s="142">
        <v>0.7</v>
      </c>
      <c r="N6" s="141" t="s">
        <v>186</v>
      </c>
      <c r="O6" s="349"/>
      <c r="P6" s="349"/>
      <c r="Q6" s="144"/>
      <c r="R6" s="149">
        <v>0.13</v>
      </c>
      <c r="S6" s="145">
        <f t="shared" si="1"/>
        <v>0.18571428571428572</v>
      </c>
      <c r="T6" s="340"/>
      <c r="U6" s="44" t="s">
        <v>361</v>
      </c>
      <c r="V6" s="150" t="s">
        <v>187</v>
      </c>
      <c r="W6" s="72" t="s">
        <v>34</v>
      </c>
      <c r="X6" s="13"/>
      <c r="Y6" s="13"/>
      <c r="Z6" s="13"/>
    </row>
    <row r="7" spans="1:26" ht="147.75" customHeight="1">
      <c r="A7" s="343"/>
      <c r="B7" s="346"/>
      <c r="C7" s="356"/>
      <c r="D7" s="349"/>
      <c r="E7" s="141" t="s">
        <v>188</v>
      </c>
      <c r="F7" s="141" t="s">
        <v>189</v>
      </c>
      <c r="G7" s="142">
        <v>0</v>
      </c>
      <c r="H7" s="142">
        <v>0.8</v>
      </c>
      <c r="I7" s="142">
        <v>0.2</v>
      </c>
      <c r="J7" s="142" t="s">
        <v>190</v>
      </c>
      <c r="K7" s="142">
        <v>0.6</v>
      </c>
      <c r="L7" s="142">
        <v>0.8</v>
      </c>
      <c r="M7" s="142">
        <v>0.8</v>
      </c>
      <c r="N7" s="141" t="s">
        <v>186</v>
      </c>
      <c r="O7" s="349"/>
      <c r="P7" s="349"/>
      <c r="Q7" s="144"/>
      <c r="R7" s="151">
        <f>48/(29+60)</f>
        <v>0.5393258426966292</v>
      </c>
      <c r="S7" s="145">
        <f t="shared" si="1"/>
        <v>0.6741573033707865</v>
      </c>
      <c r="T7" s="340"/>
      <c r="U7" s="152" t="s">
        <v>362</v>
      </c>
      <c r="V7" s="153" t="s">
        <v>363</v>
      </c>
      <c r="W7" s="72" t="s">
        <v>34</v>
      </c>
      <c r="X7" s="13"/>
      <c r="Y7" s="13"/>
      <c r="Z7" s="13"/>
    </row>
    <row r="8" spans="1:26" ht="211.5" customHeight="1">
      <c r="A8" s="343"/>
      <c r="B8" s="346"/>
      <c r="C8" s="170" t="s">
        <v>191</v>
      </c>
      <c r="D8" s="349"/>
      <c r="E8" s="141" t="s">
        <v>192</v>
      </c>
      <c r="F8" s="141" t="s">
        <v>193</v>
      </c>
      <c r="G8" s="142">
        <v>0</v>
      </c>
      <c r="H8" s="142">
        <v>1</v>
      </c>
      <c r="I8" s="143">
        <v>0.25</v>
      </c>
      <c r="J8" s="143">
        <v>0.5</v>
      </c>
      <c r="K8" s="143">
        <v>0.75</v>
      </c>
      <c r="L8" s="142">
        <v>1</v>
      </c>
      <c r="M8" s="142">
        <v>1</v>
      </c>
      <c r="N8" s="141" t="s">
        <v>186</v>
      </c>
      <c r="O8" s="349"/>
      <c r="P8" s="349"/>
      <c r="Q8" s="144" t="s">
        <v>61</v>
      </c>
      <c r="R8" s="154">
        <v>1</v>
      </c>
      <c r="S8" s="145">
        <f t="shared" si="1"/>
        <v>1</v>
      </c>
      <c r="T8" s="340"/>
      <c r="U8" s="152" t="s">
        <v>364</v>
      </c>
      <c r="V8" s="155" t="s">
        <v>365</v>
      </c>
      <c r="W8" s="72" t="s">
        <v>34</v>
      </c>
      <c r="X8" s="13"/>
      <c r="Y8" s="13"/>
      <c r="Z8" s="13"/>
    </row>
    <row r="9" spans="1:26" ht="90" customHeight="1">
      <c r="A9" s="343"/>
      <c r="B9" s="346"/>
      <c r="C9" s="170" t="s">
        <v>194</v>
      </c>
      <c r="D9" s="141" t="s">
        <v>172</v>
      </c>
      <c r="E9" s="141" t="s">
        <v>195</v>
      </c>
      <c r="F9" s="141" t="s">
        <v>196</v>
      </c>
      <c r="G9" s="141">
        <v>5</v>
      </c>
      <c r="H9" s="141">
        <v>7</v>
      </c>
      <c r="I9" s="141">
        <v>7</v>
      </c>
      <c r="J9" s="141">
        <v>7</v>
      </c>
      <c r="K9" s="141">
        <v>7</v>
      </c>
      <c r="L9" s="141">
        <v>7</v>
      </c>
      <c r="M9" s="141">
        <v>7</v>
      </c>
      <c r="N9" s="141" t="s">
        <v>186</v>
      </c>
      <c r="O9" s="349"/>
      <c r="P9" s="349"/>
      <c r="Q9" s="144" t="s">
        <v>31</v>
      </c>
      <c r="R9" s="156">
        <v>7</v>
      </c>
      <c r="S9" s="145">
        <f t="shared" si="1"/>
        <v>1</v>
      </c>
      <c r="T9" s="340"/>
      <c r="U9" s="157" t="s">
        <v>197</v>
      </c>
      <c r="V9" s="158" t="s">
        <v>198</v>
      </c>
      <c r="W9" s="72" t="s">
        <v>34</v>
      </c>
      <c r="X9" s="13"/>
      <c r="Y9" s="13"/>
      <c r="Z9" s="13"/>
    </row>
    <row r="10" spans="1:26" ht="64.5" customHeight="1" thickBot="1">
      <c r="A10" s="344"/>
      <c r="B10" s="347"/>
      <c r="C10" s="172" t="s">
        <v>199</v>
      </c>
      <c r="D10" s="173" t="s">
        <v>172</v>
      </c>
      <c r="E10" s="173" t="s">
        <v>200</v>
      </c>
      <c r="F10" s="173" t="s">
        <v>201</v>
      </c>
      <c r="G10" s="258">
        <v>20</v>
      </c>
      <c r="H10" s="258">
        <v>30</v>
      </c>
      <c r="I10" s="258">
        <v>0</v>
      </c>
      <c r="J10" s="258">
        <v>30</v>
      </c>
      <c r="K10" s="258">
        <v>30</v>
      </c>
      <c r="L10" s="258">
        <v>30</v>
      </c>
      <c r="M10" s="258">
        <v>30</v>
      </c>
      <c r="N10" s="173" t="s">
        <v>186</v>
      </c>
      <c r="O10" s="335"/>
      <c r="P10" s="335"/>
      <c r="Q10" s="176" t="s">
        <v>61</v>
      </c>
      <c r="R10" s="179">
        <v>17</v>
      </c>
      <c r="S10" s="177">
        <f t="shared" si="1"/>
        <v>0.56666666666666665</v>
      </c>
      <c r="T10" s="341"/>
      <c r="U10" s="259" t="s">
        <v>202</v>
      </c>
      <c r="V10" s="260" t="s">
        <v>366</v>
      </c>
      <c r="W10" s="84" t="s">
        <v>34</v>
      </c>
      <c r="X10" s="13"/>
      <c r="Y10" s="13"/>
      <c r="Z10" s="13"/>
    </row>
    <row r="11" spans="1:26" ht="183" customHeight="1">
      <c r="A11" s="370" t="s">
        <v>203</v>
      </c>
      <c r="B11" s="350" t="s">
        <v>204</v>
      </c>
      <c r="C11" s="353" t="s">
        <v>205</v>
      </c>
      <c r="D11" s="334" t="s">
        <v>206</v>
      </c>
      <c r="E11" s="166" t="s">
        <v>207</v>
      </c>
      <c r="F11" s="163" t="s">
        <v>208</v>
      </c>
      <c r="G11" s="253">
        <v>0</v>
      </c>
      <c r="H11" s="254">
        <v>0</v>
      </c>
      <c r="I11" s="254">
        <v>0</v>
      </c>
      <c r="J11" s="254">
        <v>0</v>
      </c>
      <c r="K11" s="254">
        <v>0</v>
      </c>
      <c r="L11" s="254">
        <v>1</v>
      </c>
      <c r="M11" s="253">
        <v>1</v>
      </c>
      <c r="N11" s="163" t="s">
        <v>209</v>
      </c>
      <c r="O11" s="202">
        <v>0</v>
      </c>
      <c r="P11" s="163" t="s">
        <v>54</v>
      </c>
      <c r="Q11" s="166"/>
      <c r="R11" s="358">
        <v>1</v>
      </c>
      <c r="S11" s="375">
        <f t="shared" si="1"/>
        <v>1</v>
      </c>
      <c r="T11" s="336">
        <v>0</v>
      </c>
      <c r="U11" s="338" t="s">
        <v>210</v>
      </c>
      <c r="V11" s="373" t="s">
        <v>367</v>
      </c>
      <c r="W11" s="381" t="s">
        <v>34</v>
      </c>
      <c r="X11" s="13"/>
      <c r="Y11" s="13"/>
      <c r="Z11" s="13"/>
    </row>
    <row r="12" spans="1:26" ht="183" customHeight="1" thickBot="1">
      <c r="A12" s="371"/>
      <c r="B12" s="351"/>
      <c r="C12" s="354"/>
      <c r="D12" s="335"/>
      <c r="E12" s="176" t="s">
        <v>211</v>
      </c>
      <c r="F12" s="173" t="s">
        <v>212</v>
      </c>
      <c r="G12" s="174">
        <v>0</v>
      </c>
      <c r="H12" s="255">
        <v>0.1</v>
      </c>
      <c r="I12" s="255">
        <v>0</v>
      </c>
      <c r="J12" s="255">
        <v>0</v>
      </c>
      <c r="K12" s="255">
        <v>0</v>
      </c>
      <c r="L12" s="255">
        <v>0.1</v>
      </c>
      <c r="M12" s="174">
        <v>0.1</v>
      </c>
      <c r="N12" s="173" t="s">
        <v>213</v>
      </c>
      <c r="O12" s="256">
        <v>0</v>
      </c>
      <c r="P12" s="257"/>
      <c r="Q12" s="176"/>
      <c r="R12" s="335"/>
      <c r="S12" s="376"/>
      <c r="T12" s="337"/>
      <c r="U12" s="339"/>
      <c r="V12" s="374"/>
      <c r="W12" s="382"/>
      <c r="X12" s="13"/>
      <c r="Y12" s="13"/>
      <c r="Z12" s="13"/>
    </row>
    <row r="13" spans="1:26" ht="117.75" customHeight="1" thickBot="1">
      <c r="A13" s="371"/>
      <c r="B13" s="351"/>
      <c r="C13" s="180" t="s">
        <v>214</v>
      </c>
      <c r="D13" s="181" t="s">
        <v>215</v>
      </c>
      <c r="E13" s="181" t="s">
        <v>216</v>
      </c>
      <c r="F13" s="181" t="s">
        <v>217</v>
      </c>
      <c r="G13" s="251">
        <v>0</v>
      </c>
      <c r="H13" s="251">
        <v>1</v>
      </c>
      <c r="I13" s="251">
        <v>0</v>
      </c>
      <c r="J13" s="251">
        <v>0</v>
      </c>
      <c r="K13" s="251">
        <v>1</v>
      </c>
      <c r="L13" s="251">
        <v>1</v>
      </c>
      <c r="M13" s="251">
        <v>1</v>
      </c>
      <c r="N13" s="181" t="s">
        <v>218</v>
      </c>
      <c r="O13" s="184">
        <v>0</v>
      </c>
      <c r="P13" s="181" t="s">
        <v>54</v>
      </c>
      <c r="Q13" s="185" t="s">
        <v>61</v>
      </c>
      <c r="R13" s="190">
        <v>0</v>
      </c>
      <c r="S13" s="188">
        <f t="shared" si="1"/>
        <v>0</v>
      </c>
      <c r="T13" s="189">
        <v>0</v>
      </c>
      <c r="U13" s="252" t="s">
        <v>371</v>
      </c>
      <c r="V13" s="186"/>
      <c r="W13" s="219"/>
      <c r="X13" s="13"/>
      <c r="Y13" s="13"/>
      <c r="Z13" s="13"/>
    </row>
    <row r="14" spans="1:26" ht="303" customHeight="1" thickBot="1">
      <c r="A14" s="371"/>
      <c r="B14" s="351"/>
      <c r="C14" s="180" t="s">
        <v>219</v>
      </c>
      <c r="D14" s="181" t="s">
        <v>220</v>
      </c>
      <c r="E14" s="181" t="s">
        <v>221</v>
      </c>
      <c r="F14" s="181" t="s">
        <v>222</v>
      </c>
      <c r="G14" s="182">
        <v>0.2</v>
      </c>
      <c r="H14" s="182">
        <v>0.4</v>
      </c>
      <c r="I14" s="181">
        <v>0</v>
      </c>
      <c r="J14" s="182">
        <v>0.4</v>
      </c>
      <c r="K14" s="182">
        <v>0.4</v>
      </c>
      <c r="L14" s="182">
        <v>0.4</v>
      </c>
      <c r="M14" s="182">
        <v>0.4</v>
      </c>
      <c r="N14" s="181" t="s">
        <v>223</v>
      </c>
      <c r="O14" s="184">
        <v>0</v>
      </c>
      <c r="P14" s="181" t="s">
        <v>224</v>
      </c>
      <c r="Q14" s="185"/>
      <c r="R14" s="249"/>
      <c r="S14" s="188">
        <f t="shared" si="1"/>
        <v>0</v>
      </c>
      <c r="T14" s="189">
        <v>0</v>
      </c>
      <c r="U14" s="250"/>
      <c r="V14" s="186"/>
      <c r="W14" s="212" t="s">
        <v>368</v>
      </c>
      <c r="X14" s="13"/>
      <c r="Y14" s="13"/>
      <c r="Z14" s="13"/>
    </row>
    <row r="15" spans="1:26" ht="181.5" customHeight="1" thickBot="1">
      <c r="A15" s="371"/>
      <c r="B15" s="351"/>
      <c r="C15" s="180" t="s">
        <v>225</v>
      </c>
      <c r="D15" s="181" t="s">
        <v>226</v>
      </c>
      <c r="E15" s="181" t="s">
        <v>227</v>
      </c>
      <c r="F15" s="181" t="s">
        <v>228</v>
      </c>
      <c r="G15" s="181">
        <v>1</v>
      </c>
      <c r="H15" s="181">
        <v>1</v>
      </c>
      <c r="I15" s="181">
        <v>0</v>
      </c>
      <c r="J15" s="181">
        <v>0</v>
      </c>
      <c r="K15" s="181">
        <v>0</v>
      </c>
      <c r="L15" s="181">
        <v>1</v>
      </c>
      <c r="M15" s="181">
        <v>1</v>
      </c>
      <c r="N15" s="181" t="s">
        <v>229</v>
      </c>
      <c r="O15" s="184">
        <v>0</v>
      </c>
      <c r="P15" s="181" t="s">
        <v>54</v>
      </c>
      <c r="Q15" s="185"/>
      <c r="R15" s="190">
        <v>1</v>
      </c>
      <c r="S15" s="188">
        <f t="shared" si="1"/>
        <v>1</v>
      </c>
      <c r="T15" s="189">
        <v>0</v>
      </c>
      <c r="U15" s="247" t="s">
        <v>369</v>
      </c>
      <c r="V15" s="248" t="s">
        <v>230</v>
      </c>
      <c r="W15" s="212" t="s">
        <v>34</v>
      </c>
      <c r="X15" s="13"/>
      <c r="Y15" s="13"/>
      <c r="Z15" s="13"/>
    </row>
    <row r="16" spans="1:26" ht="98.25" customHeight="1">
      <c r="A16" s="371"/>
      <c r="B16" s="351"/>
      <c r="C16" s="162" t="s">
        <v>231</v>
      </c>
      <c r="D16" s="334" t="s">
        <v>232</v>
      </c>
      <c r="E16" s="334" t="s">
        <v>233</v>
      </c>
      <c r="F16" s="334" t="s">
        <v>234</v>
      </c>
      <c r="G16" s="163">
        <v>0</v>
      </c>
      <c r="H16" s="163">
        <v>1</v>
      </c>
      <c r="I16" s="163">
        <v>0</v>
      </c>
      <c r="J16" s="163">
        <v>0</v>
      </c>
      <c r="K16" s="163">
        <v>1</v>
      </c>
      <c r="L16" s="163">
        <v>1</v>
      </c>
      <c r="M16" s="163">
        <v>1</v>
      </c>
      <c r="N16" s="163" t="s">
        <v>235</v>
      </c>
      <c r="O16" s="202"/>
      <c r="P16" s="163"/>
      <c r="Q16" s="166"/>
      <c r="R16" s="192">
        <v>1</v>
      </c>
      <c r="S16" s="168">
        <f t="shared" si="1"/>
        <v>1</v>
      </c>
      <c r="T16" s="204">
        <v>0</v>
      </c>
      <c r="U16" s="205" t="s">
        <v>370</v>
      </c>
      <c r="V16" s="245"/>
      <c r="W16" s="106" t="s">
        <v>388</v>
      </c>
      <c r="X16" s="13"/>
      <c r="Y16" s="13"/>
      <c r="Z16" s="13"/>
    </row>
    <row r="17" spans="1:26" ht="142.5" customHeight="1">
      <c r="A17" s="371"/>
      <c r="B17" s="351"/>
      <c r="C17" s="170" t="s">
        <v>236</v>
      </c>
      <c r="D17" s="349"/>
      <c r="E17" s="349"/>
      <c r="F17" s="349"/>
      <c r="G17" s="141">
        <v>0</v>
      </c>
      <c r="H17" s="141">
        <v>1</v>
      </c>
      <c r="I17" s="141">
        <v>0</v>
      </c>
      <c r="J17" s="141">
        <v>1</v>
      </c>
      <c r="K17" s="141">
        <v>1</v>
      </c>
      <c r="L17" s="141">
        <v>1</v>
      </c>
      <c r="M17" s="141">
        <v>1</v>
      </c>
      <c r="N17" s="141" t="s">
        <v>237</v>
      </c>
      <c r="O17" s="159"/>
      <c r="P17" s="141"/>
      <c r="Q17" s="144"/>
      <c r="R17" s="160">
        <v>1</v>
      </c>
      <c r="S17" s="145">
        <f t="shared" si="1"/>
        <v>1</v>
      </c>
      <c r="T17" s="161">
        <v>0</v>
      </c>
      <c r="U17" s="157" t="s">
        <v>238</v>
      </c>
      <c r="V17" s="158" t="s">
        <v>239</v>
      </c>
      <c r="W17" s="72" t="s">
        <v>34</v>
      </c>
      <c r="X17" s="13"/>
      <c r="Y17" s="13"/>
      <c r="Z17" s="13"/>
    </row>
    <row r="18" spans="1:26" ht="204" customHeight="1" thickBot="1">
      <c r="A18" s="371"/>
      <c r="B18" s="351"/>
      <c r="C18" s="172" t="s">
        <v>240</v>
      </c>
      <c r="D18" s="335"/>
      <c r="E18" s="335"/>
      <c r="F18" s="335"/>
      <c r="G18" s="173">
        <v>1</v>
      </c>
      <c r="H18" s="173">
        <v>2</v>
      </c>
      <c r="I18" s="173">
        <v>1</v>
      </c>
      <c r="J18" s="173">
        <v>1</v>
      </c>
      <c r="K18" s="173">
        <v>2</v>
      </c>
      <c r="L18" s="173">
        <v>2</v>
      </c>
      <c r="M18" s="173">
        <v>2</v>
      </c>
      <c r="N18" s="173" t="s">
        <v>241</v>
      </c>
      <c r="O18" s="175">
        <v>0</v>
      </c>
      <c r="P18" s="173" t="s">
        <v>54</v>
      </c>
      <c r="Q18" s="176"/>
      <c r="R18" s="179">
        <v>2</v>
      </c>
      <c r="S18" s="177">
        <f t="shared" si="1"/>
        <v>1</v>
      </c>
      <c r="T18" s="178">
        <v>0</v>
      </c>
      <c r="U18" s="82" t="s">
        <v>372</v>
      </c>
      <c r="V18" s="246" t="s">
        <v>387</v>
      </c>
      <c r="W18" s="84" t="s">
        <v>34</v>
      </c>
      <c r="X18" s="13"/>
      <c r="Y18" s="13"/>
      <c r="Z18" s="13"/>
    </row>
    <row r="19" spans="1:26" ht="229.5" customHeight="1">
      <c r="A19" s="371"/>
      <c r="B19" s="351"/>
      <c r="C19" s="162" t="s">
        <v>242</v>
      </c>
      <c r="D19" s="163" t="s">
        <v>243</v>
      </c>
      <c r="E19" s="163" t="s">
        <v>244</v>
      </c>
      <c r="F19" s="163" t="s">
        <v>245</v>
      </c>
      <c r="G19" s="164">
        <v>0.3</v>
      </c>
      <c r="H19" s="164">
        <v>0.5</v>
      </c>
      <c r="I19" s="165">
        <v>0.125</v>
      </c>
      <c r="J19" s="165">
        <f t="shared" ref="J19:L19" si="2">$I$19+I19</f>
        <v>0.25</v>
      </c>
      <c r="K19" s="165">
        <f t="shared" si="2"/>
        <v>0.375</v>
      </c>
      <c r="L19" s="165">
        <f t="shared" si="2"/>
        <v>0.5</v>
      </c>
      <c r="M19" s="164">
        <v>0.5</v>
      </c>
      <c r="N19" s="163" t="s">
        <v>246</v>
      </c>
      <c r="O19" s="357">
        <v>280000000</v>
      </c>
      <c r="P19" s="334" t="s">
        <v>60</v>
      </c>
      <c r="Q19" s="166"/>
      <c r="R19" s="238">
        <v>0.5</v>
      </c>
      <c r="S19" s="168">
        <f t="shared" si="1"/>
        <v>1</v>
      </c>
      <c r="T19" s="239">
        <f>O19-T20</f>
        <v>237194368</v>
      </c>
      <c r="U19" s="240" t="s">
        <v>247</v>
      </c>
      <c r="V19" s="241" t="s">
        <v>248</v>
      </c>
      <c r="W19" s="99" t="s">
        <v>34</v>
      </c>
      <c r="X19" s="3"/>
      <c r="Y19" s="3"/>
      <c r="Z19" s="3"/>
    </row>
    <row r="20" spans="1:26" ht="243.75" customHeight="1" thickBot="1">
      <c r="A20" s="371"/>
      <c r="B20" s="351"/>
      <c r="C20" s="172" t="s">
        <v>249</v>
      </c>
      <c r="D20" s="173" t="s">
        <v>250</v>
      </c>
      <c r="E20" s="173" t="s">
        <v>251</v>
      </c>
      <c r="F20" s="173" t="s">
        <v>252</v>
      </c>
      <c r="G20" s="174">
        <v>0.3</v>
      </c>
      <c r="H20" s="174">
        <v>0.5</v>
      </c>
      <c r="I20" s="174">
        <v>0.125</v>
      </c>
      <c r="J20" s="174">
        <f t="shared" ref="J20:L20" si="3">$I$19+I20</f>
        <v>0.25</v>
      </c>
      <c r="K20" s="174">
        <f t="shared" si="3"/>
        <v>0.375</v>
      </c>
      <c r="L20" s="174">
        <f t="shared" si="3"/>
        <v>0.5</v>
      </c>
      <c r="M20" s="174">
        <v>0.5</v>
      </c>
      <c r="N20" s="173" t="s">
        <v>253</v>
      </c>
      <c r="O20" s="335"/>
      <c r="P20" s="335"/>
      <c r="Q20" s="176"/>
      <c r="R20" s="242">
        <v>0.5</v>
      </c>
      <c r="S20" s="177">
        <f t="shared" si="1"/>
        <v>1</v>
      </c>
      <c r="T20" s="243">
        <v>42805632</v>
      </c>
      <c r="U20" s="179" t="s">
        <v>254</v>
      </c>
      <c r="V20" s="244" t="s">
        <v>255</v>
      </c>
      <c r="W20" s="84" t="s">
        <v>34</v>
      </c>
      <c r="X20" s="3"/>
      <c r="Y20" s="3"/>
      <c r="Z20" s="3"/>
    </row>
    <row r="21" spans="1:26" ht="108.75" customHeight="1">
      <c r="A21" s="371"/>
      <c r="B21" s="351"/>
      <c r="C21" s="366" t="s">
        <v>256</v>
      </c>
      <c r="D21" s="368" t="s">
        <v>257</v>
      </c>
      <c r="E21" s="220" t="s">
        <v>258</v>
      </c>
      <c r="F21" s="220" t="s">
        <v>259</v>
      </c>
      <c r="G21" s="221">
        <v>0</v>
      </c>
      <c r="H21" s="221">
        <v>0.01</v>
      </c>
      <c r="I21" s="221">
        <v>1</v>
      </c>
      <c r="J21" s="221">
        <v>1</v>
      </c>
      <c r="K21" s="221">
        <v>1</v>
      </c>
      <c r="L21" s="221">
        <v>1</v>
      </c>
      <c r="M21" s="221">
        <f t="shared" ref="M21:M22" si="4">L21</f>
        <v>1</v>
      </c>
      <c r="N21" s="220" t="s">
        <v>229</v>
      </c>
      <c r="O21" s="222">
        <v>0</v>
      </c>
      <c r="P21" s="220" t="s">
        <v>54</v>
      </c>
      <c r="Q21" s="223"/>
      <c r="R21" s="224">
        <v>1</v>
      </c>
      <c r="S21" s="225">
        <f t="shared" si="1"/>
        <v>1</v>
      </c>
      <c r="T21" s="226">
        <v>0</v>
      </c>
      <c r="U21" s="227" t="s">
        <v>260</v>
      </c>
      <c r="V21" s="228"/>
      <c r="W21" s="229"/>
      <c r="X21" s="14"/>
      <c r="Y21" s="14"/>
      <c r="Z21" s="14"/>
    </row>
    <row r="22" spans="1:26" ht="131.25" customHeight="1" thickBot="1">
      <c r="A22" s="371"/>
      <c r="B22" s="351"/>
      <c r="C22" s="367"/>
      <c r="D22" s="369"/>
      <c r="E22" s="230" t="s">
        <v>261</v>
      </c>
      <c r="F22" s="230" t="s">
        <v>262</v>
      </c>
      <c r="G22" s="231">
        <v>0.5</v>
      </c>
      <c r="H22" s="231">
        <v>0.6</v>
      </c>
      <c r="I22" s="231">
        <f>+H22/4</f>
        <v>0.15</v>
      </c>
      <c r="J22" s="231">
        <v>0.3</v>
      </c>
      <c r="K22" s="230">
        <v>45</v>
      </c>
      <c r="L22" s="231">
        <v>0.6</v>
      </c>
      <c r="M22" s="231">
        <f t="shared" si="4"/>
        <v>0.6</v>
      </c>
      <c r="N22" s="230" t="s">
        <v>263</v>
      </c>
      <c r="O22" s="232">
        <v>0</v>
      </c>
      <c r="P22" s="230" t="s">
        <v>54</v>
      </c>
      <c r="Q22" s="233"/>
      <c r="R22" s="234"/>
      <c r="S22" s="235">
        <f t="shared" si="1"/>
        <v>0</v>
      </c>
      <c r="T22" s="236">
        <v>0</v>
      </c>
      <c r="U22" s="234" t="s">
        <v>264</v>
      </c>
      <c r="V22" s="234"/>
      <c r="W22" s="237" t="s">
        <v>390</v>
      </c>
      <c r="X22" s="14"/>
      <c r="Y22" s="14"/>
      <c r="Z22" s="14"/>
    </row>
    <row r="23" spans="1:26" ht="136.5" customHeight="1" thickBot="1">
      <c r="A23" s="371"/>
      <c r="B23" s="351"/>
      <c r="C23" s="180" t="s">
        <v>265</v>
      </c>
      <c r="D23" s="181" t="s">
        <v>266</v>
      </c>
      <c r="E23" s="181" t="s">
        <v>267</v>
      </c>
      <c r="F23" s="181" t="s">
        <v>268</v>
      </c>
      <c r="G23" s="181">
        <v>79</v>
      </c>
      <c r="H23" s="181">
        <v>90</v>
      </c>
      <c r="I23" s="181" t="s">
        <v>54</v>
      </c>
      <c r="J23" s="181" t="s">
        <v>54</v>
      </c>
      <c r="K23" s="181" t="s">
        <v>54</v>
      </c>
      <c r="L23" s="181">
        <v>90</v>
      </c>
      <c r="M23" s="181">
        <v>90</v>
      </c>
      <c r="N23" s="181" t="s">
        <v>269</v>
      </c>
      <c r="O23" s="184">
        <v>0</v>
      </c>
      <c r="P23" s="181" t="s">
        <v>54</v>
      </c>
      <c r="Q23" s="185"/>
      <c r="R23" s="234">
        <v>86.6</v>
      </c>
      <c r="S23" s="188">
        <f t="shared" si="1"/>
        <v>0.9622222222222222</v>
      </c>
      <c r="T23" s="218">
        <v>0</v>
      </c>
      <c r="U23" s="383" t="s">
        <v>391</v>
      </c>
      <c r="V23" s="186"/>
      <c r="W23" s="219"/>
      <c r="X23" s="13"/>
      <c r="Y23" s="13"/>
      <c r="Z23" s="13"/>
    </row>
    <row r="24" spans="1:26" ht="273" customHeight="1" thickBot="1">
      <c r="A24" s="371"/>
      <c r="B24" s="351"/>
      <c r="C24" s="180" t="s">
        <v>270</v>
      </c>
      <c r="D24" s="181" t="s">
        <v>271</v>
      </c>
      <c r="E24" s="181" t="s">
        <v>272</v>
      </c>
      <c r="F24" s="181" t="s">
        <v>273</v>
      </c>
      <c r="G24" s="182">
        <v>0.25</v>
      </c>
      <c r="H24" s="182">
        <v>0.5</v>
      </c>
      <c r="I24" s="215">
        <v>0.13</v>
      </c>
      <c r="J24" s="215">
        <v>0.25</v>
      </c>
      <c r="K24" s="215">
        <v>0.38</v>
      </c>
      <c r="L24" s="215">
        <v>0.5</v>
      </c>
      <c r="M24" s="182">
        <v>0.5</v>
      </c>
      <c r="N24" s="181" t="s">
        <v>274</v>
      </c>
      <c r="O24" s="184">
        <v>95653000</v>
      </c>
      <c r="P24" s="181" t="s">
        <v>60</v>
      </c>
      <c r="Q24" s="185"/>
      <c r="R24" s="213">
        <f>7/15</f>
        <v>0.46666666666666667</v>
      </c>
      <c r="S24" s="188">
        <f t="shared" si="1"/>
        <v>0.93333333333333335</v>
      </c>
      <c r="T24" s="189">
        <v>90870660</v>
      </c>
      <c r="U24" s="216" t="s">
        <v>385</v>
      </c>
      <c r="V24" s="217" t="s">
        <v>386</v>
      </c>
      <c r="W24" s="212" t="s">
        <v>34</v>
      </c>
      <c r="X24" s="13"/>
      <c r="Y24" s="13"/>
      <c r="Z24" s="13"/>
    </row>
    <row r="25" spans="1:26" ht="161.25" customHeight="1" thickBot="1">
      <c r="A25" s="371"/>
      <c r="B25" s="351"/>
      <c r="C25" s="180" t="s">
        <v>275</v>
      </c>
      <c r="D25" s="181" t="s">
        <v>276</v>
      </c>
      <c r="E25" s="181" t="s">
        <v>277</v>
      </c>
      <c r="F25" s="181" t="s">
        <v>278</v>
      </c>
      <c r="G25" s="181">
        <v>0</v>
      </c>
      <c r="H25" s="181">
        <v>1</v>
      </c>
      <c r="I25" s="181">
        <v>0</v>
      </c>
      <c r="J25" s="181">
        <v>0</v>
      </c>
      <c r="K25" s="181">
        <v>0</v>
      </c>
      <c r="L25" s="181">
        <v>1</v>
      </c>
      <c r="M25" s="181">
        <v>1</v>
      </c>
      <c r="N25" s="181" t="s">
        <v>229</v>
      </c>
      <c r="O25" s="184">
        <v>0</v>
      </c>
      <c r="P25" s="181" t="s">
        <v>60</v>
      </c>
      <c r="Q25" s="185"/>
      <c r="R25" s="213">
        <v>1</v>
      </c>
      <c r="S25" s="188">
        <f t="shared" si="1"/>
        <v>1</v>
      </c>
      <c r="T25" s="189">
        <v>0</v>
      </c>
      <c r="U25" s="190" t="s">
        <v>373</v>
      </c>
      <c r="V25" s="214" t="s">
        <v>384</v>
      </c>
      <c r="W25" s="212" t="s">
        <v>34</v>
      </c>
      <c r="X25" s="13"/>
      <c r="Y25" s="13"/>
      <c r="Z25" s="13"/>
    </row>
    <row r="26" spans="1:26" ht="219" customHeight="1" thickBot="1">
      <c r="A26" s="371"/>
      <c r="B26" s="351"/>
      <c r="C26" s="180" t="s">
        <v>279</v>
      </c>
      <c r="D26" s="181" t="s">
        <v>280</v>
      </c>
      <c r="E26" s="181" t="s">
        <v>281</v>
      </c>
      <c r="F26" s="181" t="s">
        <v>282</v>
      </c>
      <c r="G26" s="181">
        <v>1</v>
      </c>
      <c r="H26" s="181">
        <v>1</v>
      </c>
      <c r="I26" s="181">
        <v>0</v>
      </c>
      <c r="J26" s="181">
        <v>0</v>
      </c>
      <c r="K26" s="181">
        <v>1</v>
      </c>
      <c r="L26" s="181">
        <v>1</v>
      </c>
      <c r="M26" s="181">
        <v>1</v>
      </c>
      <c r="N26" s="181" t="s">
        <v>283</v>
      </c>
      <c r="O26" s="184">
        <v>36000000</v>
      </c>
      <c r="P26" s="181" t="s">
        <v>60</v>
      </c>
      <c r="Q26" s="185"/>
      <c r="R26" s="190">
        <v>1</v>
      </c>
      <c r="S26" s="188">
        <f t="shared" si="1"/>
        <v>1</v>
      </c>
      <c r="T26" s="189">
        <v>35367231</v>
      </c>
      <c r="U26" s="190" t="s">
        <v>284</v>
      </c>
      <c r="V26" s="96" t="s">
        <v>374</v>
      </c>
      <c r="W26" s="212" t="s">
        <v>34</v>
      </c>
      <c r="X26" s="13"/>
      <c r="Y26" s="13"/>
      <c r="Z26" s="13"/>
    </row>
    <row r="27" spans="1:26" ht="370.5" customHeight="1" thickBot="1">
      <c r="A27" s="371"/>
      <c r="B27" s="351"/>
      <c r="C27" s="180" t="s">
        <v>285</v>
      </c>
      <c r="D27" s="181" t="s">
        <v>286</v>
      </c>
      <c r="E27" s="181" t="s">
        <v>287</v>
      </c>
      <c r="F27" s="181" t="s">
        <v>288</v>
      </c>
      <c r="G27" s="181">
        <v>80.400000000000006</v>
      </c>
      <c r="H27" s="181">
        <v>85</v>
      </c>
      <c r="I27" s="181">
        <v>80.400000000000006</v>
      </c>
      <c r="J27" s="181">
        <v>85</v>
      </c>
      <c r="K27" s="181">
        <v>85</v>
      </c>
      <c r="L27" s="181">
        <v>85</v>
      </c>
      <c r="M27" s="181">
        <v>85</v>
      </c>
      <c r="N27" s="181" t="s">
        <v>213</v>
      </c>
      <c r="O27" s="184">
        <v>121905730</v>
      </c>
      <c r="P27" s="181" t="s">
        <v>60</v>
      </c>
      <c r="Q27" s="185" t="s">
        <v>31</v>
      </c>
      <c r="R27" s="190">
        <v>90.4</v>
      </c>
      <c r="S27" s="188">
        <f t="shared" si="1"/>
        <v>1.0635294117647061</v>
      </c>
      <c r="T27" s="209">
        <v>102095029</v>
      </c>
      <c r="U27" s="210" t="s">
        <v>289</v>
      </c>
      <c r="V27" s="211" t="s">
        <v>375</v>
      </c>
      <c r="W27" s="212" t="s">
        <v>34</v>
      </c>
      <c r="X27" s="13"/>
      <c r="Y27" s="13"/>
      <c r="Z27" s="13"/>
    </row>
    <row r="28" spans="1:26" ht="129.75" customHeight="1">
      <c r="A28" s="371"/>
      <c r="B28" s="351"/>
      <c r="C28" s="353" t="s">
        <v>290</v>
      </c>
      <c r="D28" s="163" t="s">
        <v>291</v>
      </c>
      <c r="E28" s="163" t="s">
        <v>292</v>
      </c>
      <c r="F28" s="163" t="s">
        <v>293</v>
      </c>
      <c r="G28" s="163">
        <v>0</v>
      </c>
      <c r="H28" s="163">
        <v>2</v>
      </c>
      <c r="I28" s="163">
        <v>0</v>
      </c>
      <c r="J28" s="163">
        <v>1</v>
      </c>
      <c r="K28" s="163">
        <v>2</v>
      </c>
      <c r="L28" s="163">
        <v>2</v>
      </c>
      <c r="M28" s="163">
        <v>2</v>
      </c>
      <c r="N28" s="163" t="s">
        <v>218</v>
      </c>
      <c r="O28" s="202">
        <v>0</v>
      </c>
      <c r="P28" s="163" t="s">
        <v>54</v>
      </c>
      <c r="Q28" s="166" t="s">
        <v>46</v>
      </c>
      <c r="R28" s="203">
        <v>2</v>
      </c>
      <c r="S28" s="168">
        <f t="shared" si="1"/>
        <v>1</v>
      </c>
      <c r="T28" s="204">
        <v>0</v>
      </c>
      <c r="U28" s="205" t="s">
        <v>377</v>
      </c>
      <c r="V28" s="206" t="s">
        <v>378</v>
      </c>
      <c r="W28" s="106" t="s">
        <v>34</v>
      </c>
      <c r="X28" s="13"/>
      <c r="Y28" s="13"/>
      <c r="Z28" s="13"/>
    </row>
    <row r="29" spans="1:26" ht="96" customHeight="1" thickBot="1">
      <c r="A29" s="372"/>
      <c r="B29" s="352"/>
      <c r="C29" s="354"/>
      <c r="D29" s="173" t="s">
        <v>294</v>
      </c>
      <c r="E29" s="173" t="s">
        <v>295</v>
      </c>
      <c r="F29" s="173" t="s">
        <v>296</v>
      </c>
      <c r="G29" s="173">
        <v>0</v>
      </c>
      <c r="H29" s="173">
        <v>1</v>
      </c>
      <c r="I29" s="173">
        <v>1</v>
      </c>
      <c r="J29" s="173">
        <v>1</v>
      </c>
      <c r="K29" s="173">
        <v>1</v>
      </c>
      <c r="L29" s="173">
        <v>1</v>
      </c>
      <c r="M29" s="173">
        <v>1</v>
      </c>
      <c r="N29" s="173" t="s">
        <v>218</v>
      </c>
      <c r="O29" s="175">
        <v>0</v>
      </c>
      <c r="P29" s="173" t="s">
        <v>54</v>
      </c>
      <c r="Q29" s="176" t="s">
        <v>46</v>
      </c>
      <c r="R29" s="179">
        <v>0</v>
      </c>
      <c r="S29" s="177">
        <f t="shared" si="1"/>
        <v>0</v>
      </c>
      <c r="T29" s="178">
        <v>0</v>
      </c>
      <c r="U29" s="207" t="s">
        <v>376</v>
      </c>
      <c r="V29" s="179"/>
      <c r="W29" s="208"/>
      <c r="X29" s="11"/>
      <c r="Y29" s="13"/>
      <c r="Z29" s="13"/>
    </row>
    <row r="30" spans="1:26" ht="105.75" customHeight="1" thickBot="1">
      <c r="A30" s="15" t="s">
        <v>297</v>
      </c>
      <c r="B30" s="16" t="s">
        <v>298</v>
      </c>
      <c r="C30" s="194" t="s">
        <v>299</v>
      </c>
      <c r="D30" s="195" t="s">
        <v>300</v>
      </c>
      <c r="E30" s="195" t="s">
        <v>301</v>
      </c>
      <c r="F30" s="195" t="s">
        <v>59</v>
      </c>
      <c r="G30" s="195"/>
      <c r="H30" s="196">
        <v>0.85</v>
      </c>
      <c r="I30" s="197">
        <f>+H30/4</f>
        <v>0.21249999999999999</v>
      </c>
      <c r="J30" s="197">
        <v>0.21249999999999999</v>
      </c>
      <c r="K30" s="198">
        <v>0.21249999999999999</v>
      </c>
      <c r="L30" s="197">
        <v>0.21249999999999999</v>
      </c>
      <c r="M30" s="196">
        <v>0.85</v>
      </c>
      <c r="N30" s="199" t="s">
        <v>380</v>
      </c>
      <c r="O30" s="200">
        <v>0</v>
      </c>
      <c r="P30" s="195" t="s">
        <v>54</v>
      </c>
      <c r="Q30" s="201" t="s">
        <v>61</v>
      </c>
      <c r="R30" s="187"/>
      <c r="S30" s="188">
        <f t="shared" si="1"/>
        <v>0</v>
      </c>
      <c r="T30" s="189">
        <v>0</v>
      </c>
      <c r="U30" s="187" t="s">
        <v>379</v>
      </c>
      <c r="V30" s="190"/>
      <c r="W30" s="191" t="s">
        <v>382</v>
      </c>
      <c r="X30" s="11"/>
      <c r="Y30" s="11"/>
      <c r="Z30" s="11"/>
    </row>
    <row r="31" spans="1:26" ht="60.75" customHeight="1">
      <c r="A31" s="342" t="s">
        <v>302</v>
      </c>
      <c r="B31" s="345" t="s">
        <v>303</v>
      </c>
      <c r="C31" s="162" t="s">
        <v>304</v>
      </c>
      <c r="D31" s="334"/>
      <c r="E31" s="163" t="s">
        <v>305</v>
      </c>
      <c r="F31" s="163" t="s">
        <v>306</v>
      </c>
      <c r="G31" s="163">
        <v>100</v>
      </c>
      <c r="H31" s="163">
        <v>100</v>
      </c>
      <c r="I31" s="163">
        <v>25</v>
      </c>
      <c r="J31" s="163">
        <v>25</v>
      </c>
      <c r="K31" s="163">
        <v>25</v>
      </c>
      <c r="L31" s="163">
        <v>100</v>
      </c>
      <c r="M31" s="163">
        <v>100</v>
      </c>
      <c r="N31" s="163" t="s">
        <v>218</v>
      </c>
      <c r="O31" s="357">
        <f>152431396+30000000</f>
        <v>182431396</v>
      </c>
      <c r="P31" s="334" t="s">
        <v>60</v>
      </c>
      <c r="Q31" s="166"/>
      <c r="R31" s="192">
        <v>100</v>
      </c>
      <c r="S31" s="168">
        <f t="shared" si="1"/>
        <v>1</v>
      </c>
      <c r="T31" s="377">
        <f>194845253+237827200</f>
        <v>432672453</v>
      </c>
      <c r="U31" s="358" t="s">
        <v>307</v>
      </c>
      <c r="V31" s="359"/>
      <c r="W31" s="379" t="s">
        <v>383</v>
      </c>
      <c r="X31" s="11"/>
      <c r="Y31" s="13"/>
      <c r="Z31" s="13"/>
    </row>
    <row r="32" spans="1:26" ht="60.75" customHeight="1" thickBot="1">
      <c r="A32" s="344"/>
      <c r="B32" s="347"/>
      <c r="C32" s="172" t="s">
        <v>308</v>
      </c>
      <c r="D32" s="335"/>
      <c r="E32" s="173" t="s">
        <v>309</v>
      </c>
      <c r="F32" s="173" t="s">
        <v>59</v>
      </c>
      <c r="G32" s="173"/>
      <c r="H32" s="174">
        <v>0.8</v>
      </c>
      <c r="I32" s="174">
        <v>0.1</v>
      </c>
      <c r="J32" s="174">
        <v>0.3</v>
      </c>
      <c r="K32" s="174">
        <v>0.6</v>
      </c>
      <c r="L32" s="174">
        <v>1</v>
      </c>
      <c r="M32" s="174">
        <v>0.8</v>
      </c>
      <c r="N32" s="173" t="s">
        <v>218</v>
      </c>
      <c r="O32" s="335"/>
      <c r="P32" s="335"/>
      <c r="Q32" s="176" t="s">
        <v>46</v>
      </c>
      <c r="R32" s="193">
        <v>0.73</v>
      </c>
      <c r="S32" s="177">
        <f t="shared" si="1"/>
        <v>0.91249999999999998</v>
      </c>
      <c r="T32" s="378"/>
      <c r="U32" s="335"/>
      <c r="V32" s="335"/>
      <c r="W32" s="380"/>
      <c r="X32" s="11"/>
      <c r="Y32" s="13"/>
      <c r="Z32" s="13"/>
    </row>
    <row r="33" spans="1:26" ht="120.75" customHeight="1" thickBot="1">
      <c r="A33" s="17" t="s">
        <v>310</v>
      </c>
      <c r="B33" s="138" t="s">
        <v>311</v>
      </c>
      <c r="C33" s="180" t="s">
        <v>312</v>
      </c>
      <c r="D33" s="181" t="s">
        <v>313</v>
      </c>
      <c r="E33" s="181" t="s">
        <v>314</v>
      </c>
      <c r="F33" s="181" t="s">
        <v>315</v>
      </c>
      <c r="G33" s="182">
        <v>0.06</v>
      </c>
      <c r="H33" s="182">
        <v>0.15</v>
      </c>
      <c r="I33" s="183">
        <v>7.4999999999999997E-2</v>
      </c>
      <c r="J33" s="183">
        <v>7.4999999999999997E-2</v>
      </c>
      <c r="K33" s="182">
        <v>0.15</v>
      </c>
      <c r="L33" s="182">
        <v>0.15</v>
      </c>
      <c r="M33" s="182">
        <v>0.15</v>
      </c>
      <c r="N33" s="181" t="s">
        <v>316</v>
      </c>
      <c r="O33" s="184">
        <v>0</v>
      </c>
      <c r="P33" s="185" t="s">
        <v>54</v>
      </c>
      <c r="Q33" s="186"/>
      <c r="R33" s="187"/>
      <c r="S33" s="188">
        <f t="shared" si="1"/>
        <v>0</v>
      </c>
      <c r="T33" s="189">
        <v>0</v>
      </c>
      <c r="U33" s="187"/>
      <c r="V33" s="190"/>
      <c r="W33" s="191" t="s">
        <v>381</v>
      </c>
      <c r="X33" s="11"/>
      <c r="Y33" s="13"/>
      <c r="Z33" s="13"/>
    </row>
    <row r="34" spans="1:26" ht="15.75" customHeight="1">
      <c r="A34" s="18"/>
      <c r="B34" s="18"/>
      <c r="C34" s="18"/>
      <c r="D34" s="18"/>
      <c r="E34" s="18"/>
      <c r="F34" s="18"/>
      <c r="G34" s="18"/>
      <c r="H34" s="18"/>
      <c r="I34" s="18"/>
      <c r="J34" s="18"/>
      <c r="K34" s="19"/>
      <c r="L34" s="18"/>
      <c r="M34" s="18"/>
      <c r="N34" s="18"/>
      <c r="O34" s="18"/>
      <c r="P34" s="18"/>
      <c r="Q34" s="20"/>
      <c r="R34" s="20"/>
      <c r="S34" s="20"/>
      <c r="T34" s="20"/>
      <c r="U34" s="20"/>
      <c r="V34" s="4"/>
      <c r="W34" s="4"/>
      <c r="X34" s="11"/>
      <c r="Y34" s="11"/>
      <c r="Z34" s="11"/>
    </row>
    <row r="35" spans="1:26" ht="15.75" customHeight="1" thickBot="1">
      <c r="A35" s="18"/>
      <c r="B35" s="18"/>
      <c r="C35" s="18"/>
      <c r="D35" s="18"/>
      <c r="E35" s="18"/>
      <c r="F35" s="18"/>
      <c r="G35" s="18"/>
      <c r="H35" s="18"/>
      <c r="I35" s="18"/>
      <c r="J35" s="18"/>
      <c r="K35" s="19"/>
      <c r="L35" s="18"/>
      <c r="M35" s="18"/>
      <c r="N35" s="18"/>
      <c r="O35" s="21"/>
      <c r="P35" s="18"/>
      <c r="Q35" s="20"/>
      <c r="R35" s="20"/>
      <c r="S35" s="20"/>
      <c r="T35" s="20"/>
      <c r="U35" s="20"/>
      <c r="V35" s="4"/>
      <c r="W35" s="4"/>
      <c r="X35" s="11"/>
      <c r="Y35" s="11"/>
      <c r="Z35" s="11"/>
    </row>
    <row r="36" spans="1:26" ht="45.75" customHeight="1" thickBot="1">
      <c r="A36" s="18"/>
      <c r="B36" s="18"/>
      <c r="C36" s="18"/>
      <c r="D36" s="18"/>
      <c r="E36" s="18"/>
      <c r="F36" s="18"/>
      <c r="G36" s="18"/>
      <c r="H36" s="18"/>
      <c r="I36" s="18"/>
      <c r="J36" s="18"/>
      <c r="K36" s="19"/>
      <c r="L36" s="18"/>
      <c r="M36" s="18"/>
      <c r="N36" s="36" t="s">
        <v>158</v>
      </c>
      <c r="O36" s="37">
        <f>SUM(O4:O34)</f>
        <v>880990126</v>
      </c>
      <c r="P36" s="18"/>
      <c r="Q36" s="20"/>
      <c r="R36" s="35"/>
      <c r="S36" s="137">
        <f>AVERAGE(S4:S33)</f>
        <v>0.75186226124183364</v>
      </c>
      <c r="T36" s="38">
        <f>SUM(T4:T33)</f>
        <v>1098363119</v>
      </c>
      <c r="U36" s="35"/>
      <c r="V36" s="4"/>
      <c r="W36" s="4"/>
      <c r="X36" s="11"/>
      <c r="Y36" s="11"/>
      <c r="Z36" s="11"/>
    </row>
    <row r="37" spans="1:26" ht="15.75" customHeight="1">
      <c r="A37" s="22"/>
      <c r="B37" s="22"/>
      <c r="C37" s="22"/>
      <c r="D37" s="22"/>
      <c r="E37" s="22"/>
      <c r="F37" s="22"/>
      <c r="G37" s="22"/>
      <c r="H37" s="22"/>
      <c r="I37" s="22"/>
      <c r="J37" s="22"/>
      <c r="K37" s="19"/>
      <c r="L37" s="22"/>
      <c r="M37" s="22"/>
      <c r="N37" s="22"/>
      <c r="O37" s="22"/>
      <c r="P37" s="20"/>
      <c r="Q37" s="20"/>
      <c r="R37" s="20"/>
      <c r="S37" s="20"/>
      <c r="T37" s="20"/>
      <c r="U37" s="20"/>
      <c r="V37" s="4"/>
      <c r="W37" s="4"/>
      <c r="X37" s="11"/>
      <c r="Y37" s="11"/>
      <c r="Z37" s="11"/>
    </row>
    <row r="38" spans="1:26" ht="15.75" customHeight="1">
      <c r="A38" s="22"/>
      <c r="B38" s="22"/>
      <c r="C38" s="22"/>
      <c r="D38" s="22"/>
      <c r="E38" s="22"/>
      <c r="F38" s="22"/>
      <c r="G38" s="22"/>
      <c r="H38" s="22"/>
      <c r="I38" s="22"/>
      <c r="J38" s="22"/>
      <c r="K38" s="19"/>
      <c r="L38" s="22"/>
      <c r="M38" s="22"/>
      <c r="N38" s="22"/>
      <c r="O38" s="22"/>
      <c r="P38" s="20"/>
      <c r="Q38" s="20"/>
      <c r="R38" s="20"/>
      <c r="S38" s="271"/>
      <c r="T38" s="20"/>
      <c r="U38" s="20"/>
      <c r="V38" s="4"/>
      <c r="W38" s="4"/>
      <c r="X38" s="11"/>
      <c r="Y38" s="11"/>
      <c r="Z38" s="11"/>
    </row>
    <row r="39" spans="1:26" ht="15.75" customHeight="1">
      <c r="A39" s="22"/>
      <c r="B39" s="22"/>
      <c r="C39" s="22"/>
      <c r="D39" s="22"/>
      <c r="E39" s="22"/>
      <c r="F39" s="22"/>
      <c r="G39" s="22"/>
      <c r="H39" s="22"/>
      <c r="I39" s="22"/>
      <c r="J39" s="22"/>
      <c r="K39" s="19"/>
      <c r="L39" s="22"/>
      <c r="M39" s="22"/>
      <c r="N39" s="22"/>
      <c r="O39" s="22"/>
      <c r="P39" s="20"/>
      <c r="Q39" s="20"/>
      <c r="R39" s="20"/>
      <c r="S39" s="20"/>
      <c r="T39" s="9"/>
      <c r="U39" s="10"/>
      <c r="V39" s="4"/>
      <c r="W39" s="4"/>
      <c r="X39" s="11"/>
      <c r="Y39" s="11"/>
      <c r="Z39" s="11"/>
    </row>
    <row r="40" spans="1:26" ht="15.75" customHeight="1">
      <c r="A40" s="22"/>
      <c r="B40" s="22"/>
      <c r="C40" s="22"/>
      <c r="D40" s="22"/>
      <c r="E40" s="22"/>
      <c r="F40" s="22"/>
      <c r="G40" s="22"/>
      <c r="H40" s="22"/>
      <c r="I40" s="22"/>
      <c r="J40" s="22"/>
      <c r="K40" s="19"/>
      <c r="L40" s="22"/>
      <c r="M40" s="22"/>
      <c r="N40" s="22"/>
      <c r="O40" s="22"/>
      <c r="P40" s="20"/>
      <c r="Q40" s="20"/>
      <c r="R40" s="20"/>
      <c r="S40" s="20"/>
      <c r="T40" s="20"/>
      <c r="U40" s="20"/>
      <c r="V40" s="4"/>
      <c r="W40" s="4"/>
      <c r="X40" s="11"/>
      <c r="Y40" s="11"/>
      <c r="Z40" s="11"/>
    </row>
    <row r="41" spans="1:26" ht="15.75" customHeight="1">
      <c r="A41" s="22"/>
      <c r="B41" s="22"/>
      <c r="C41" s="22"/>
      <c r="D41" s="22"/>
      <c r="E41" s="22"/>
      <c r="F41" s="22"/>
      <c r="G41" s="22"/>
      <c r="H41" s="22"/>
      <c r="I41" s="22"/>
      <c r="J41" s="22"/>
      <c r="K41" s="19"/>
      <c r="L41" s="22"/>
      <c r="M41" s="22"/>
      <c r="N41" s="22"/>
      <c r="O41" s="22"/>
      <c r="P41" s="20"/>
      <c r="Q41" s="20"/>
      <c r="R41" s="20"/>
      <c r="S41" s="20"/>
      <c r="T41" s="20"/>
      <c r="U41" s="20"/>
      <c r="V41" s="4"/>
      <c r="W41" s="4"/>
      <c r="X41" s="11"/>
      <c r="Y41" s="11"/>
      <c r="Z41" s="11"/>
    </row>
    <row r="42" spans="1:26" ht="15.75" customHeight="1">
      <c r="A42" s="22"/>
      <c r="B42" s="22"/>
      <c r="C42" s="22"/>
      <c r="D42" s="22"/>
      <c r="E42" s="22"/>
      <c r="F42" s="22"/>
      <c r="G42" s="22"/>
      <c r="H42" s="22"/>
      <c r="I42" s="22"/>
      <c r="J42" s="22"/>
      <c r="K42" s="19"/>
      <c r="L42" s="22"/>
      <c r="M42" s="22"/>
      <c r="N42" s="22"/>
      <c r="O42" s="22"/>
      <c r="P42" s="20"/>
      <c r="Q42" s="20"/>
      <c r="R42" s="20"/>
      <c r="S42" s="20"/>
      <c r="T42" s="20"/>
      <c r="U42" s="20"/>
      <c r="V42" s="4"/>
      <c r="W42" s="4"/>
      <c r="X42" s="11"/>
      <c r="Y42" s="11"/>
      <c r="Z42" s="11"/>
    </row>
    <row r="43" spans="1:26" ht="15.75" customHeight="1">
      <c r="A43" s="22"/>
      <c r="B43" s="22"/>
      <c r="C43" s="22"/>
      <c r="D43" s="22"/>
      <c r="E43" s="22"/>
      <c r="F43" s="22"/>
      <c r="G43" s="22"/>
      <c r="H43" s="22"/>
      <c r="I43" s="22"/>
      <c r="J43" s="22"/>
      <c r="K43" s="19"/>
      <c r="L43" s="22"/>
      <c r="M43" s="22"/>
      <c r="N43" s="22"/>
      <c r="O43" s="22"/>
      <c r="P43" s="20"/>
      <c r="Q43" s="20"/>
      <c r="R43" s="20"/>
      <c r="S43" s="20"/>
      <c r="T43" s="23"/>
      <c r="U43" s="23"/>
      <c r="V43" s="4"/>
      <c r="W43" s="4"/>
      <c r="X43" s="11"/>
      <c r="Y43" s="11"/>
      <c r="Z43" s="11"/>
    </row>
    <row r="44" spans="1:26" ht="15.75" customHeight="1">
      <c r="A44" s="22"/>
      <c r="B44" s="22"/>
      <c r="C44" s="22"/>
      <c r="D44" s="22"/>
      <c r="E44" s="22"/>
      <c r="F44" s="22"/>
      <c r="G44" s="22"/>
      <c r="H44" s="22"/>
      <c r="I44" s="22"/>
      <c r="J44" s="22"/>
      <c r="K44" s="19"/>
      <c r="L44" s="22"/>
      <c r="M44" s="22"/>
      <c r="N44" s="22"/>
      <c r="O44" s="22"/>
      <c r="P44" s="20"/>
      <c r="Q44" s="20"/>
      <c r="R44" s="20"/>
      <c r="S44" s="20"/>
      <c r="T44" s="24"/>
      <c r="U44" s="23"/>
      <c r="V44" s="4"/>
      <c r="W44" s="4"/>
      <c r="X44" s="11"/>
      <c r="Y44" s="11"/>
      <c r="Z44" s="11"/>
    </row>
    <row r="45" spans="1:26" ht="15.75" customHeight="1">
      <c r="A45" s="22"/>
      <c r="B45" s="22"/>
      <c r="C45" s="22"/>
      <c r="D45" s="22"/>
      <c r="E45" s="22"/>
      <c r="F45" s="22"/>
      <c r="G45" s="22"/>
      <c r="H45" s="22"/>
      <c r="I45" s="22"/>
      <c r="J45" s="22"/>
      <c r="K45" s="19"/>
      <c r="L45" s="22"/>
      <c r="M45" s="22"/>
      <c r="N45" s="22"/>
      <c r="O45" s="22"/>
      <c r="P45" s="20"/>
      <c r="Q45" s="20"/>
      <c r="R45" s="20"/>
      <c r="S45" s="20"/>
      <c r="V45" s="4"/>
      <c r="W45" s="4"/>
      <c r="X45" s="11"/>
      <c r="Y45" s="11"/>
      <c r="Z45" s="11"/>
    </row>
    <row r="46" spans="1:26" ht="15.75" customHeight="1">
      <c r="A46" s="22"/>
      <c r="B46" s="22"/>
      <c r="C46" s="22"/>
      <c r="D46" s="22"/>
      <c r="E46" s="22"/>
      <c r="F46" s="22"/>
      <c r="G46" s="22"/>
      <c r="H46" s="22"/>
      <c r="I46" s="22"/>
      <c r="J46" s="22"/>
      <c r="K46" s="19"/>
      <c r="L46" s="22"/>
      <c r="M46" s="22"/>
      <c r="N46" s="22"/>
      <c r="O46" s="22"/>
      <c r="P46" s="20"/>
      <c r="Q46" s="20"/>
      <c r="R46" s="20"/>
      <c r="S46" s="20"/>
      <c r="T46" s="20"/>
      <c r="U46" s="20"/>
      <c r="V46" s="4"/>
      <c r="W46" s="4"/>
      <c r="X46" s="11"/>
      <c r="Y46" s="11"/>
      <c r="Z46" s="11"/>
    </row>
    <row r="47" spans="1:26" ht="15.75" customHeight="1">
      <c r="A47" s="22"/>
      <c r="B47" s="22"/>
      <c r="C47" s="22"/>
      <c r="D47" s="22"/>
      <c r="E47" s="22"/>
      <c r="F47" s="22"/>
      <c r="G47" s="22"/>
      <c r="H47" s="22"/>
      <c r="I47" s="22"/>
      <c r="J47" s="22"/>
      <c r="K47" s="19"/>
      <c r="L47" s="22"/>
      <c r="M47" s="22"/>
      <c r="N47" s="22"/>
      <c r="O47" s="22"/>
      <c r="P47" s="20"/>
      <c r="Q47" s="20"/>
      <c r="R47" s="20"/>
      <c r="S47" s="20"/>
      <c r="T47" s="20"/>
      <c r="U47" s="20"/>
      <c r="V47" s="4"/>
      <c r="W47" s="4"/>
      <c r="X47" s="11"/>
      <c r="Y47" s="11"/>
      <c r="Z47" s="11"/>
    </row>
    <row r="48" spans="1:26" ht="15.75" customHeight="1">
      <c r="A48" s="22"/>
      <c r="B48" s="22"/>
      <c r="C48" s="22"/>
      <c r="D48" s="22"/>
      <c r="E48" s="22"/>
      <c r="F48" s="22"/>
      <c r="G48" s="22"/>
      <c r="H48" s="22"/>
      <c r="I48" s="22"/>
      <c r="J48" s="22"/>
      <c r="K48" s="19"/>
      <c r="L48" s="22"/>
      <c r="M48" s="22"/>
      <c r="N48" s="22"/>
      <c r="O48" s="22"/>
      <c r="P48" s="20"/>
      <c r="Q48" s="20"/>
      <c r="R48" s="20"/>
      <c r="S48" s="20"/>
      <c r="T48" s="20"/>
      <c r="U48" s="20"/>
      <c r="V48" s="4"/>
      <c r="W48" s="4"/>
      <c r="X48" s="11"/>
      <c r="Y48" s="11"/>
      <c r="Z48" s="11"/>
    </row>
    <row r="49" spans="1:26" ht="15.75" customHeight="1">
      <c r="A49" s="22"/>
      <c r="B49" s="22"/>
      <c r="C49" s="22"/>
      <c r="D49" s="22"/>
      <c r="E49" s="22"/>
      <c r="F49" s="22"/>
      <c r="G49" s="22"/>
      <c r="H49" s="22"/>
      <c r="I49" s="22"/>
      <c r="J49" s="22"/>
      <c r="K49" s="19"/>
      <c r="L49" s="22"/>
      <c r="M49" s="22"/>
      <c r="N49" s="22"/>
      <c r="O49" s="22"/>
      <c r="P49" s="20"/>
      <c r="Q49" s="20"/>
      <c r="R49" s="20"/>
      <c r="S49" s="20"/>
      <c r="T49" s="20"/>
      <c r="U49" s="20"/>
      <c r="V49" s="4"/>
      <c r="W49" s="4"/>
      <c r="X49" s="11"/>
      <c r="Y49" s="11"/>
      <c r="Z49" s="11"/>
    </row>
    <row r="50" spans="1:26" ht="15.75" customHeight="1">
      <c r="A50" s="22"/>
      <c r="B50" s="22"/>
      <c r="C50" s="22"/>
      <c r="D50" s="22"/>
      <c r="E50" s="22"/>
      <c r="F50" s="22"/>
      <c r="G50" s="22"/>
      <c r="H50" s="22"/>
      <c r="I50" s="22"/>
      <c r="J50" s="22"/>
      <c r="K50" s="19"/>
      <c r="L50" s="22"/>
      <c r="M50" s="22"/>
      <c r="N50" s="22"/>
      <c r="O50" s="22"/>
      <c r="P50" s="20"/>
      <c r="Q50" s="20"/>
      <c r="R50" s="20"/>
      <c r="S50" s="20"/>
      <c r="T50" s="20"/>
      <c r="U50" s="20"/>
      <c r="V50" s="4"/>
      <c r="W50" s="4"/>
      <c r="X50" s="11"/>
      <c r="Y50" s="11"/>
      <c r="Z50" s="11"/>
    </row>
    <row r="51" spans="1:26" ht="15.75" customHeight="1">
      <c r="A51" s="22"/>
      <c r="B51" s="22"/>
      <c r="C51" s="22"/>
      <c r="D51" s="22"/>
      <c r="E51" s="22"/>
      <c r="F51" s="22"/>
      <c r="G51" s="22"/>
      <c r="H51" s="22"/>
      <c r="I51" s="22"/>
      <c r="J51" s="22"/>
      <c r="K51" s="19"/>
      <c r="L51" s="22"/>
      <c r="M51" s="22"/>
      <c r="N51" s="22"/>
      <c r="O51" s="22"/>
      <c r="P51" s="20"/>
      <c r="Q51" s="20"/>
      <c r="R51" s="20"/>
      <c r="S51" s="20"/>
      <c r="T51" s="20"/>
      <c r="U51" s="20"/>
      <c r="V51" s="4"/>
      <c r="W51" s="4"/>
      <c r="X51" s="11"/>
      <c r="Y51" s="11"/>
      <c r="Z51" s="11"/>
    </row>
    <row r="52" spans="1:26" ht="15.75" customHeight="1">
      <c r="A52" s="22"/>
      <c r="B52" s="22"/>
      <c r="C52" s="22"/>
      <c r="D52" s="22"/>
      <c r="E52" s="22"/>
      <c r="F52" s="22"/>
      <c r="G52" s="22"/>
      <c r="H52" s="22"/>
      <c r="I52" s="22"/>
      <c r="J52" s="22"/>
      <c r="K52" s="19"/>
      <c r="L52" s="22"/>
      <c r="M52" s="22"/>
      <c r="N52" s="22"/>
      <c r="O52" s="22"/>
      <c r="P52" s="20"/>
      <c r="Q52" s="20"/>
      <c r="R52" s="20"/>
      <c r="S52" s="20"/>
      <c r="T52" s="20"/>
      <c r="U52" s="20"/>
      <c r="V52" s="4"/>
      <c r="W52" s="4"/>
      <c r="X52" s="11"/>
      <c r="Y52" s="11"/>
      <c r="Z52" s="11"/>
    </row>
    <row r="53" spans="1:26" ht="15.75" customHeight="1">
      <c r="A53" s="22"/>
      <c r="B53" s="22"/>
      <c r="C53" s="22"/>
      <c r="D53" s="22"/>
      <c r="E53" s="22"/>
      <c r="F53" s="22"/>
      <c r="G53" s="22"/>
      <c r="H53" s="22"/>
      <c r="I53" s="22"/>
      <c r="J53" s="22"/>
      <c r="K53" s="19"/>
      <c r="L53" s="22"/>
      <c r="M53" s="22"/>
      <c r="N53" s="22"/>
      <c r="O53" s="22"/>
      <c r="P53" s="20"/>
      <c r="Q53" s="20"/>
      <c r="R53" s="20"/>
      <c r="S53" s="20"/>
      <c r="T53" s="20"/>
      <c r="U53" s="20"/>
      <c r="V53" s="4"/>
      <c r="W53" s="4"/>
      <c r="X53" s="11"/>
      <c r="Y53" s="11"/>
      <c r="Z53" s="11"/>
    </row>
    <row r="54" spans="1:26" ht="15.75" customHeight="1">
      <c r="A54" s="22"/>
      <c r="B54" s="22"/>
      <c r="C54" s="22"/>
      <c r="D54" s="22"/>
      <c r="E54" s="22"/>
      <c r="F54" s="22"/>
      <c r="G54" s="22"/>
      <c r="H54" s="22"/>
      <c r="I54" s="22"/>
      <c r="J54" s="22"/>
      <c r="K54" s="19"/>
      <c r="L54" s="22"/>
      <c r="M54" s="22"/>
      <c r="N54" s="22"/>
      <c r="O54" s="22"/>
      <c r="P54" s="20"/>
      <c r="Q54" s="20"/>
      <c r="R54" s="20"/>
      <c r="S54" s="20"/>
      <c r="T54" s="20"/>
      <c r="U54" s="20"/>
      <c r="V54" s="4"/>
      <c r="W54" s="4"/>
      <c r="X54" s="11"/>
      <c r="Y54" s="11"/>
      <c r="Z54" s="11"/>
    </row>
    <row r="55" spans="1:26" ht="15.75" customHeight="1">
      <c r="A55" s="22"/>
      <c r="B55" s="22"/>
      <c r="C55" s="22"/>
      <c r="D55" s="22"/>
      <c r="E55" s="22"/>
      <c r="F55" s="22"/>
      <c r="G55" s="22"/>
      <c r="H55" s="22"/>
      <c r="I55" s="22"/>
      <c r="J55" s="22"/>
      <c r="K55" s="19"/>
      <c r="L55" s="22"/>
      <c r="M55" s="22"/>
      <c r="N55" s="22"/>
      <c r="O55" s="22"/>
      <c r="P55" s="20"/>
      <c r="Q55" s="20"/>
      <c r="R55" s="20"/>
      <c r="S55" s="20"/>
      <c r="T55" s="20"/>
      <c r="U55" s="20"/>
      <c r="V55" s="4"/>
      <c r="W55" s="4"/>
      <c r="X55" s="11"/>
      <c r="Y55" s="11"/>
      <c r="Z55" s="11"/>
    </row>
    <row r="56" spans="1:26" ht="15.75" customHeight="1">
      <c r="A56" s="22"/>
      <c r="B56" s="22"/>
      <c r="C56" s="22"/>
      <c r="D56" s="22"/>
      <c r="E56" s="22"/>
      <c r="F56" s="22"/>
      <c r="G56" s="22"/>
      <c r="H56" s="22"/>
      <c r="I56" s="22"/>
      <c r="J56" s="22"/>
      <c r="K56" s="19"/>
      <c r="L56" s="22"/>
      <c r="M56" s="22"/>
      <c r="N56" s="22"/>
      <c r="O56" s="22"/>
      <c r="P56" s="20"/>
      <c r="Q56" s="20"/>
      <c r="R56" s="20"/>
      <c r="S56" s="20"/>
      <c r="T56" s="20"/>
      <c r="U56" s="20"/>
      <c r="V56" s="4"/>
      <c r="W56" s="4"/>
      <c r="X56" s="11"/>
      <c r="Y56" s="11"/>
      <c r="Z56" s="11"/>
    </row>
    <row r="57" spans="1:26" ht="15.75" customHeight="1">
      <c r="A57" s="22"/>
      <c r="B57" s="22"/>
      <c r="C57" s="22"/>
      <c r="D57" s="22"/>
      <c r="E57" s="22"/>
      <c r="F57" s="22"/>
      <c r="G57" s="22"/>
      <c r="H57" s="22"/>
      <c r="I57" s="22"/>
      <c r="J57" s="22"/>
      <c r="K57" s="19"/>
      <c r="L57" s="22"/>
      <c r="M57" s="22"/>
      <c r="N57" s="22"/>
      <c r="O57" s="22"/>
      <c r="P57" s="20"/>
      <c r="Q57" s="20"/>
      <c r="R57" s="20"/>
      <c r="S57" s="20"/>
      <c r="T57" s="20"/>
      <c r="U57" s="20"/>
      <c r="V57" s="4"/>
      <c r="W57" s="4"/>
      <c r="X57" s="11"/>
      <c r="Y57" s="11"/>
      <c r="Z57" s="11"/>
    </row>
    <row r="58" spans="1:26" ht="15.75" customHeight="1">
      <c r="A58" s="22"/>
      <c r="B58" s="22"/>
      <c r="C58" s="22"/>
      <c r="D58" s="22"/>
      <c r="E58" s="22"/>
      <c r="F58" s="22"/>
      <c r="G58" s="22"/>
      <c r="H58" s="22"/>
      <c r="I58" s="22"/>
      <c r="J58" s="22"/>
      <c r="K58" s="19"/>
      <c r="L58" s="22"/>
      <c r="M58" s="22"/>
      <c r="N58" s="22"/>
      <c r="O58" s="22"/>
      <c r="P58" s="20"/>
      <c r="Q58" s="20"/>
      <c r="R58" s="20"/>
      <c r="S58" s="20"/>
      <c r="T58" s="20"/>
      <c r="U58" s="20"/>
      <c r="V58" s="4"/>
      <c r="W58" s="4"/>
      <c r="X58" s="11"/>
      <c r="Y58" s="11"/>
      <c r="Z58" s="11"/>
    </row>
    <row r="59" spans="1:26" ht="15.75" customHeight="1">
      <c r="A59" s="22"/>
      <c r="B59" s="22"/>
      <c r="C59" s="22"/>
      <c r="D59" s="22"/>
      <c r="E59" s="22"/>
      <c r="F59" s="22"/>
      <c r="G59" s="22"/>
      <c r="H59" s="22"/>
      <c r="I59" s="22"/>
      <c r="J59" s="22"/>
      <c r="K59" s="19"/>
      <c r="L59" s="22"/>
      <c r="M59" s="22"/>
      <c r="N59" s="22"/>
      <c r="O59" s="22"/>
      <c r="P59" s="20"/>
      <c r="Q59" s="20"/>
      <c r="R59" s="20"/>
      <c r="S59" s="20"/>
      <c r="T59" s="20"/>
      <c r="U59" s="20"/>
      <c r="V59" s="4"/>
      <c r="W59" s="4"/>
      <c r="X59" s="11"/>
      <c r="Y59" s="11"/>
      <c r="Z59" s="11"/>
    </row>
    <row r="60" spans="1:26" ht="15.75" customHeight="1">
      <c r="A60" s="22"/>
      <c r="B60" s="22"/>
      <c r="C60" s="22"/>
      <c r="D60" s="22"/>
      <c r="E60" s="22"/>
      <c r="F60" s="22"/>
      <c r="G60" s="22"/>
      <c r="H60" s="22"/>
      <c r="I60" s="22"/>
      <c r="J60" s="22"/>
      <c r="K60" s="19"/>
      <c r="L60" s="22"/>
      <c r="M60" s="22"/>
      <c r="N60" s="22"/>
      <c r="O60" s="22"/>
      <c r="P60" s="20"/>
      <c r="Q60" s="20"/>
      <c r="R60" s="20"/>
      <c r="S60" s="20"/>
      <c r="T60" s="20"/>
      <c r="U60" s="20"/>
      <c r="V60" s="4"/>
      <c r="W60" s="4"/>
      <c r="X60" s="11"/>
      <c r="Y60" s="11"/>
      <c r="Z60" s="11"/>
    </row>
    <row r="61" spans="1:26" ht="15.75" customHeight="1">
      <c r="A61" s="22"/>
      <c r="B61" s="22"/>
      <c r="C61" s="22"/>
      <c r="D61" s="22"/>
      <c r="E61" s="22"/>
      <c r="F61" s="22"/>
      <c r="G61" s="22"/>
      <c r="H61" s="22"/>
      <c r="I61" s="22"/>
      <c r="J61" s="22"/>
      <c r="K61" s="19"/>
      <c r="L61" s="22"/>
      <c r="M61" s="22"/>
      <c r="N61" s="22"/>
      <c r="O61" s="22"/>
      <c r="P61" s="20"/>
      <c r="Q61" s="20"/>
      <c r="R61" s="20"/>
      <c r="S61" s="20"/>
      <c r="T61" s="20"/>
      <c r="U61" s="20"/>
      <c r="V61" s="4"/>
      <c r="W61" s="4"/>
      <c r="X61" s="11"/>
      <c r="Y61" s="11"/>
      <c r="Z61" s="11"/>
    </row>
    <row r="62" spans="1:26" ht="15.75" customHeight="1">
      <c r="A62" s="22"/>
      <c r="B62" s="22"/>
      <c r="C62" s="22"/>
      <c r="D62" s="22"/>
      <c r="E62" s="22"/>
      <c r="F62" s="22"/>
      <c r="G62" s="22"/>
      <c r="H62" s="22"/>
      <c r="I62" s="22"/>
      <c r="J62" s="22"/>
      <c r="K62" s="19"/>
      <c r="L62" s="22"/>
      <c r="M62" s="22"/>
      <c r="N62" s="22"/>
      <c r="O62" s="22"/>
      <c r="P62" s="20"/>
      <c r="Q62" s="20"/>
      <c r="R62" s="20"/>
      <c r="S62" s="20"/>
      <c r="T62" s="20"/>
      <c r="U62" s="20"/>
      <c r="V62" s="4"/>
      <c r="W62" s="4"/>
      <c r="X62" s="11"/>
      <c r="Y62" s="11"/>
      <c r="Z62" s="11"/>
    </row>
    <row r="63" spans="1:26" ht="15.75" customHeight="1">
      <c r="A63" s="22"/>
      <c r="B63" s="22"/>
      <c r="C63" s="22"/>
      <c r="D63" s="22"/>
      <c r="E63" s="22"/>
      <c r="F63" s="22"/>
      <c r="G63" s="22"/>
      <c r="H63" s="22"/>
      <c r="I63" s="22"/>
      <c r="J63" s="22"/>
      <c r="K63" s="19"/>
      <c r="L63" s="22"/>
      <c r="M63" s="22"/>
      <c r="N63" s="22"/>
      <c r="O63" s="22"/>
      <c r="P63" s="20"/>
      <c r="Q63" s="20"/>
      <c r="R63" s="20"/>
      <c r="S63" s="20"/>
      <c r="T63" s="20"/>
      <c r="U63" s="20"/>
      <c r="V63" s="4"/>
      <c r="W63" s="4"/>
      <c r="X63" s="11"/>
      <c r="Y63" s="11"/>
      <c r="Z63" s="11"/>
    </row>
    <row r="64" spans="1:26" ht="15.75" customHeight="1">
      <c r="A64" s="22"/>
      <c r="B64" s="22"/>
      <c r="C64" s="22"/>
      <c r="D64" s="22"/>
      <c r="E64" s="22"/>
      <c r="F64" s="22"/>
      <c r="G64" s="22"/>
      <c r="H64" s="22"/>
      <c r="I64" s="22"/>
      <c r="J64" s="22"/>
      <c r="K64" s="19"/>
      <c r="L64" s="22"/>
      <c r="M64" s="22"/>
      <c r="N64" s="22"/>
      <c r="O64" s="22"/>
      <c r="P64" s="20"/>
      <c r="Q64" s="20"/>
      <c r="R64" s="20"/>
      <c r="S64" s="20"/>
      <c r="T64" s="20"/>
      <c r="U64" s="20"/>
      <c r="V64" s="4"/>
      <c r="W64" s="4"/>
      <c r="X64" s="11"/>
      <c r="Y64" s="11"/>
      <c r="Z64" s="11"/>
    </row>
    <row r="65" spans="1:26" ht="15.75" customHeight="1">
      <c r="A65" s="22"/>
      <c r="B65" s="22"/>
      <c r="C65" s="22"/>
      <c r="D65" s="22"/>
      <c r="E65" s="22"/>
      <c r="F65" s="22"/>
      <c r="G65" s="22"/>
      <c r="H65" s="22"/>
      <c r="I65" s="22"/>
      <c r="J65" s="22"/>
      <c r="K65" s="19"/>
      <c r="L65" s="22"/>
      <c r="M65" s="22"/>
      <c r="N65" s="22"/>
      <c r="O65" s="22"/>
      <c r="P65" s="20"/>
      <c r="Q65" s="20"/>
      <c r="R65" s="20"/>
      <c r="S65" s="20"/>
      <c r="T65" s="20"/>
      <c r="U65" s="20"/>
      <c r="V65" s="4"/>
      <c r="W65" s="4"/>
      <c r="X65" s="11"/>
      <c r="Y65" s="11"/>
      <c r="Z65" s="11"/>
    </row>
    <row r="66" spans="1:26" ht="15.75" customHeight="1">
      <c r="A66" s="22"/>
      <c r="B66" s="22"/>
      <c r="C66" s="22"/>
      <c r="D66" s="22"/>
      <c r="E66" s="22"/>
      <c r="F66" s="22"/>
      <c r="G66" s="22"/>
      <c r="H66" s="22"/>
      <c r="I66" s="22"/>
      <c r="J66" s="22"/>
      <c r="K66" s="19"/>
      <c r="L66" s="22"/>
      <c r="M66" s="22"/>
      <c r="N66" s="22"/>
      <c r="O66" s="22"/>
      <c r="P66" s="20"/>
      <c r="Q66" s="20"/>
      <c r="R66" s="20"/>
      <c r="S66" s="20"/>
      <c r="T66" s="20"/>
      <c r="U66" s="20"/>
      <c r="V66" s="4"/>
      <c r="W66" s="4"/>
      <c r="X66" s="11"/>
      <c r="Y66" s="11"/>
      <c r="Z66" s="11"/>
    </row>
    <row r="67" spans="1:26" ht="15.75" customHeight="1">
      <c r="A67" s="22"/>
      <c r="B67" s="22"/>
      <c r="C67" s="22"/>
      <c r="D67" s="22"/>
      <c r="E67" s="22"/>
      <c r="F67" s="22"/>
      <c r="G67" s="22"/>
      <c r="H67" s="22"/>
      <c r="I67" s="22"/>
      <c r="J67" s="22"/>
      <c r="K67" s="19"/>
      <c r="L67" s="22"/>
      <c r="M67" s="22"/>
      <c r="N67" s="22"/>
      <c r="O67" s="22"/>
      <c r="P67" s="20"/>
      <c r="Q67" s="20"/>
      <c r="R67" s="20"/>
      <c r="S67" s="20"/>
      <c r="T67" s="20"/>
      <c r="U67" s="20"/>
      <c r="V67" s="4"/>
      <c r="W67" s="4"/>
      <c r="X67" s="11"/>
      <c r="Y67" s="11"/>
      <c r="Z67" s="11"/>
    </row>
    <row r="68" spans="1:26" ht="15.75" customHeight="1">
      <c r="A68" s="22"/>
      <c r="B68" s="22"/>
      <c r="C68" s="22"/>
      <c r="D68" s="22"/>
      <c r="E68" s="22"/>
      <c r="F68" s="22"/>
      <c r="G68" s="22"/>
      <c r="H68" s="22"/>
      <c r="I68" s="22"/>
      <c r="J68" s="22"/>
      <c r="K68" s="19"/>
      <c r="L68" s="22"/>
      <c r="M68" s="22"/>
      <c r="N68" s="22"/>
      <c r="O68" s="22"/>
      <c r="P68" s="20"/>
      <c r="Q68" s="20"/>
      <c r="R68" s="20"/>
      <c r="S68" s="20"/>
      <c r="T68" s="20"/>
      <c r="U68" s="20"/>
      <c r="V68" s="4"/>
      <c r="W68" s="4"/>
      <c r="X68" s="11"/>
      <c r="Y68" s="11"/>
      <c r="Z68" s="11"/>
    </row>
    <row r="69" spans="1:26" ht="15.75" customHeight="1">
      <c r="A69" s="22"/>
      <c r="B69" s="22"/>
      <c r="C69" s="22"/>
      <c r="D69" s="22"/>
      <c r="E69" s="22"/>
      <c r="F69" s="22"/>
      <c r="G69" s="22"/>
      <c r="H69" s="22"/>
      <c r="I69" s="22"/>
      <c r="J69" s="22"/>
      <c r="K69" s="19"/>
      <c r="L69" s="22"/>
      <c r="M69" s="22"/>
      <c r="N69" s="22"/>
      <c r="O69" s="22"/>
      <c r="P69" s="20"/>
      <c r="Q69" s="20"/>
      <c r="R69" s="20"/>
      <c r="S69" s="20"/>
      <c r="T69" s="20"/>
      <c r="U69" s="20"/>
      <c r="V69" s="4"/>
      <c r="W69" s="4"/>
      <c r="X69" s="11"/>
      <c r="Y69" s="11"/>
      <c r="Z69" s="11"/>
    </row>
    <row r="70" spans="1:26" ht="15.75" customHeight="1">
      <c r="A70" s="22"/>
      <c r="B70" s="22"/>
      <c r="C70" s="22"/>
      <c r="D70" s="22"/>
      <c r="E70" s="22"/>
      <c r="F70" s="22"/>
      <c r="G70" s="22"/>
      <c r="H70" s="22"/>
      <c r="I70" s="22"/>
      <c r="J70" s="22"/>
      <c r="K70" s="19"/>
      <c r="L70" s="22"/>
      <c r="M70" s="22"/>
      <c r="N70" s="22"/>
      <c r="O70" s="22"/>
      <c r="P70" s="20"/>
      <c r="Q70" s="20"/>
      <c r="R70" s="20"/>
      <c r="S70" s="20"/>
      <c r="T70" s="20"/>
      <c r="U70" s="20"/>
      <c r="V70" s="4"/>
      <c r="W70" s="4"/>
      <c r="X70" s="11"/>
      <c r="Y70" s="11"/>
      <c r="Z70" s="11"/>
    </row>
    <row r="71" spans="1:26" ht="15.75" customHeight="1">
      <c r="A71" s="22"/>
      <c r="B71" s="22"/>
      <c r="C71" s="22"/>
      <c r="D71" s="22"/>
      <c r="E71" s="22"/>
      <c r="F71" s="22"/>
      <c r="G71" s="22"/>
      <c r="H71" s="22"/>
      <c r="I71" s="22"/>
      <c r="J71" s="22"/>
      <c r="K71" s="19"/>
      <c r="L71" s="22"/>
      <c r="M71" s="22"/>
      <c r="N71" s="22"/>
      <c r="O71" s="22"/>
      <c r="P71" s="20"/>
      <c r="Q71" s="20"/>
      <c r="R71" s="20"/>
      <c r="S71" s="20"/>
      <c r="T71" s="20"/>
      <c r="U71" s="20"/>
      <c r="V71" s="4"/>
      <c r="W71" s="4"/>
      <c r="X71" s="11"/>
      <c r="Y71" s="11"/>
      <c r="Z71" s="11"/>
    </row>
    <row r="72" spans="1:26" ht="15.75" customHeight="1">
      <c r="A72" s="22"/>
      <c r="B72" s="22"/>
      <c r="C72" s="22"/>
      <c r="D72" s="22"/>
      <c r="E72" s="22"/>
      <c r="F72" s="22"/>
      <c r="G72" s="22"/>
      <c r="H72" s="22"/>
      <c r="I72" s="22"/>
      <c r="J72" s="22"/>
      <c r="K72" s="19"/>
      <c r="L72" s="22"/>
      <c r="M72" s="22"/>
      <c r="N72" s="22"/>
      <c r="O72" s="22"/>
      <c r="P72" s="20"/>
      <c r="Q72" s="20"/>
      <c r="R72" s="20"/>
      <c r="S72" s="20"/>
      <c r="T72" s="20"/>
      <c r="U72" s="20"/>
      <c r="V72" s="4"/>
      <c r="W72" s="4"/>
      <c r="X72" s="11"/>
      <c r="Y72" s="11"/>
      <c r="Z72" s="11"/>
    </row>
    <row r="73" spans="1:26" ht="15.75" customHeight="1">
      <c r="A73" s="22"/>
      <c r="B73" s="22"/>
      <c r="C73" s="22"/>
      <c r="D73" s="22"/>
      <c r="E73" s="22"/>
      <c r="F73" s="22"/>
      <c r="G73" s="22"/>
      <c r="H73" s="22"/>
      <c r="I73" s="22"/>
      <c r="J73" s="22"/>
      <c r="K73" s="19"/>
      <c r="L73" s="22"/>
      <c r="M73" s="22"/>
      <c r="N73" s="22"/>
      <c r="O73" s="22"/>
      <c r="P73" s="20"/>
      <c r="Q73" s="20"/>
      <c r="R73" s="20"/>
      <c r="S73" s="20"/>
      <c r="T73" s="20"/>
      <c r="U73" s="20"/>
      <c r="V73" s="4"/>
      <c r="W73" s="4"/>
      <c r="X73" s="11"/>
      <c r="Y73" s="11"/>
      <c r="Z73" s="11"/>
    </row>
    <row r="74" spans="1:26" ht="15.75" customHeight="1">
      <c r="A74" s="22"/>
      <c r="B74" s="22"/>
      <c r="C74" s="22"/>
      <c r="D74" s="22"/>
      <c r="E74" s="22"/>
      <c r="F74" s="22"/>
      <c r="G74" s="22"/>
      <c r="H74" s="22"/>
      <c r="I74" s="22"/>
      <c r="J74" s="22"/>
      <c r="K74" s="19"/>
      <c r="L74" s="22"/>
      <c r="M74" s="22"/>
      <c r="N74" s="22"/>
      <c r="O74" s="22"/>
      <c r="P74" s="20"/>
      <c r="Q74" s="20"/>
      <c r="R74" s="20"/>
      <c r="S74" s="20"/>
      <c r="T74" s="20"/>
      <c r="U74" s="20"/>
      <c r="V74" s="4"/>
      <c r="W74" s="4"/>
      <c r="X74" s="11"/>
      <c r="Y74" s="11"/>
      <c r="Z74" s="11"/>
    </row>
    <row r="75" spans="1:26" ht="15.75" customHeight="1">
      <c r="A75" s="22"/>
      <c r="B75" s="22"/>
      <c r="C75" s="22"/>
      <c r="D75" s="22"/>
      <c r="E75" s="22"/>
      <c r="F75" s="22"/>
      <c r="G75" s="22"/>
      <c r="H75" s="22"/>
      <c r="I75" s="22"/>
      <c r="J75" s="22"/>
      <c r="K75" s="19"/>
      <c r="L75" s="22"/>
      <c r="M75" s="22"/>
      <c r="N75" s="22"/>
      <c r="O75" s="22"/>
      <c r="P75" s="20"/>
      <c r="Q75" s="20"/>
      <c r="R75" s="20"/>
      <c r="S75" s="20"/>
      <c r="T75" s="20"/>
      <c r="U75" s="20"/>
      <c r="V75" s="4"/>
      <c r="W75" s="4"/>
      <c r="X75" s="11"/>
      <c r="Y75" s="11"/>
      <c r="Z75" s="11"/>
    </row>
    <row r="76" spans="1:26" ht="15.75" customHeight="1">
      <c r="A76" s="22"/>
      <c r="B76" s="22"/>
      <c r="C76" s="22"/>
      <c r="D76" s="22"/>
      <c r="E76" s="22"/>
      <c r="F76" s="22"/>
      <c r="G76" s="22"/>
      <c r="H76" s="22"/>
      <c r="I76" s="22"/>
      <c r="J76" s="22"/>
      <c r="K76" s="19"/>
      <c r="L76" s="22"/>
      <c r="M76" s="22"/>
      <c r="N76" s="22"/>
      <c r="O76" s="22"/>
      <c r="P76" s="20"/>
      <c r="Q76" s="20"/>
      <c r="R76" s="20"/>
      <c r="S76" s="20"/>
      <c r="T76" s="20"/>
      <c r="U76" s="20"/>
      <c r="V76" s="4"/>
      <c r="W76" s="4"/>
      <c r="X76" s="11"/>
      <c r="Y76" s="11"/>
      <c r="Z76" s="11"/>
    </row>
    <row r="77" spans="1:26" ht="15.75" customHeight="1">
      <c r="A77" s="22"/>
      <c r="B77" s="22"/>
      <c r="C77" s="22"/>
      <c r="D77" s="22"/>
      <c r="E77" s="22"/>
      <c r="F77" s="22"/>
      <c r="G77" s="22"/>
      <c r="H77" s="22"/>
      <c r="I77" s="22"/>
      <c r="J77" s="22"/>
      <c r="K77" s="19"/>
      <c r="L77" s="22"/>
      <c r="M77" s="22"/>
      <c r="N77" s="22"/>
      <c r="O77" s="22"/>
      <c r="P77" s="20"/>
      <c r="Q77" s="20"/>
      <c r="R77" s="20"/>
      <c r="S77" s="20"/>
      <c r="T77" s="20"/>
      <c r="U77" s="20"/>
      <c r="V77" s="4"/>
      <c r="W77" s="4"/>
      <c r="X77" s="11"/>
      <c r="Y77" s="11"/>
      <c r="Z77" s="11"/>
    </row>
    <row r="78" spans="1:26" ht="15.75" customHeight="1">
      <c r="A78" s="22"/>
      <c r="B78" s="22"/>
      <c r="C78" s="22"/>
      <c r="D78" s="22"/>
      <c r="E78" s="22"/>
      <c r="F78" s="22"/>
      <c r="G78" s="22"/>
      <c r="H78" s="22"/>
      <c r="I78" s="22"/>
      <c r="J78" s="22"/>
      <c r="K78" s="19"/>
      <c r="L78" s="22"/>
      <c r="M78" s="22"/>
      <c r="N78" s="22"/>
      <c r="O78" s="22"/>
      <c r="P78" s="20"/>
      <c r="Q78" s="20"/>
      <c r="R78" s="20"/>
      <c r="S78" s="20"/>
      <c r="T78" s="20"/>
      <c r="U78" s="20"/>
      <c r="V78" s="4"/>
      <c r="W78" s="4"/>
      <c r="X78" s="11"/>
      <c r="Y78" s="11"/>
      <c r="Z78" s="11"/>
    </row>
    <row r="79" spans="1:26" ht="15.75" customHeight="1">
      <c r="A79" s="22"/>
      <c r="B79" s="22"/>
      <c r="C79" s="22"/>
      <c r="D79" s="22"/>
      <c r="E79" s="22"/>
      <c r="F79" s="22"/>
      <c r="G79" s="22"/>
      <c r="H79" s="22"/>
      <c r="I79" s="22"/>
      <c r="J79" s="22"/>
      <c r="K79" s="19"/>
      <c r="L79" s="22"/>
      <c r="M79" s="22"/>
      <c r="N79" s="22"/>
      <c r="O79" s="22"/>
      <c r="P79" s="20"/>
      <c r="Q79" s="20"/>
      <c r="R79" s="20"/>
      <c r="S79" s="20"/>
      <c r="T79" s="20"/>
      <c r="U79" s="20"/>
      <c r="V79" s="4"/>
      <c r="W79" s="4"/>
      <c r="X79" s="11"/>
      <c r="Y79" s="11"/>
      <c r="Z79" s="11"/>
    </row>
    <row r="80" spans="1:26" ht="15.75" customHeight="1">
      <c r="A80" s="22"/>
      <c r="B80" s="22"/>
      <c r="C80" s="22"/>
      <c r="D80" s="22"/>
      <c r="E80" s="22"/>
      <c r="F80" s="22"/>
      <c r="G80" s="22"/>
      <c r="H80" s="22"/>
      <c r="I80" s="22"/>
      <c r="J80" s="22"/>
      <c r="K80" s="19"/>
      <c r="L80" s="22"/>
      <c r="M80" s="22"/>
      <c r="N80" s="22"/>
      <c r="O80" s="22"/>
      <c r="P80" s="20"/>
      <c r="Q80" s="20"/>
      <c r="R80" s="20"/>
      <c r="S80" s="20"/>
      <c r="T80" s="20"/>
      <c r="U80" s="20"/>
      <c r="V80" s="4"/>
      <c r="W80" s="4"/>
      <c r="X80" s="11"/>
      <c r="Y80" s="11"/>
      <c r="Z80" s="11"/>
    </row>
    <row r="81" spans="1:26" ht="15.75" customHeight="1">
      <c r="A81" s="22"/>
      <c r="B81" s="22"/>
      <c r="C81" s="22"/>
      <c r="D81" s="22"/>
      <c r="E81" s="22"/>
      <c r="F81" s="22"/>
      <c r="G81" s="22"/>
      <c r="H81" s="22"/>
      <c r="I81" s="22"/>
      <c r="J81" s="22"/>
      <c r="K81" s="19"/>
      <c r="L81" s="22"/>
      <c r="M81" s="22"/>
      <c r="N81" s="22"/>
      <c r="O81" s="22"/>
      <c r="P81" s="20"/>
      <c r="Q81" s="20"/>
      <c r="R81" s="20"/>
      <c r="S81" s="20"/>
      <c r="T81" s="20"/>
      <c r="U81" s="20"/>
      <c r="V81" s="4"/>
      <c r="W81" s="4"/>
      <c r="X81" s="11"/>
      <c r="Y81" s="11"/>
      <c r="Z81" s="11"/>
    </row>
    <row r="82" spans="1:26" ht="15.75" customHeight="1">
      <c r="A82" s="22"/>
      <c r="B82" s="22"/>
      <c r="C82" s="22"/>
      <c r="D82" s="22"/>
      <c r="E82" s="22"/>
      <c r="F82" s="22"/>
      <c r="G82" s="22"/>
      <c r="H82" s="22"/>
      <c r="I82" s="22"/>
      <c r="J82" s="22"/>
      <c r="K82" s="19"/>
      <c r="L82" s="22"/>
      <c r="M82" s="22"/>
      <c r="N82" s="22"/>
      <c r="O82" s="22"/>
      <c r="P82" s="20"/>
      <c r="Q82" s="20"/>
      <c r="R82" s="20"/>
      <c r="S82" s="20"/>
      <c r="T82" s="20"/>
      <c r="U82" s="20"/>
      <c r="V82" s="4"/>
      <c r="W82" s="4"/>
      <c r="X82" s="11"/>
      <c r="Y82" s="11"/>
      <c r="Z82" s="11"/>
    </row>
    <row r="83" spans="1:26" ht="15.75" customHeight="1">
      <c r="A83" s="22"/>
      <c r="B83" s="22"/>
      <c r="C83" s="22"/>
      <c r="D83" s="22"/>
      <c r="E83" s="22"/>
      <c r="F83" s="22"/>
      <c r="G83" s="22"/>
      <c r="H83" s="22"/>
      <c r="I83" s="22"/>
      <c r="J83" s="22"/>
      <c r="K83" s="19"/>
      <c r="L83" s="22"/>
      <c r="M83" s="22"/>
      <c r="N83" s="22"/>
      <c r="O83" s="22"/>
      <c r="P83" s="20"/>
      <c r="Q83" s="20"/>
      <c r="R83" s="20"/>
      <c r="S83" s="20"/>
      <c r="T83" s="20"/>
      <c r="U83" s="20"/>
      <c r="V83" s="4"/>
      <c r="W83" s="4"/>
      <c r="X83" s="11"/>
      <c r="Y83" s="11"/>
      <c r="Z83" s="11"/>
    </row>
    <row r="84" spans="1:26" ht="15.75" customHeight="1">
      <c r="A84" s="22"/>
      <c r="B84" s="22"/>
      <c r="C84" s="22"/>
      <c r="D84" s="22"/>
      <c r="E84" s="22"/>
      <c r="F84" s="22"/>
      <c r="G84" s="22"/>
      <c r="H84" s="22"/>
      <c r="I84" s="22"/>
      <c r="J84" s="22"/>
      <c r="K84" s="19"/>
      <c r="L84" s="22"/>
      <c r="M84" s="22"/>
      <c r="N84" s="22"/>
      <c r="O84" s="22"/>
      <c r="P84" s="20"/>
      <c r="Q84" s="20"/>
      <c r="R84" s="20"/>
      <c r="S84" s="20"/>
      <c r="T84" s="20"/>
      <c r="U84" s="20"/>
      <c r="V84" s="4"/>
      <c r="W84" s="4"/>
      <c r="X84" s="11"/>
      <c r="Y84" s="11"/>
      <c r="Z84" s="11"/>
    </row>
    <row r="85" spans="1:26" ht="15.75" customHeight="1">
      <c r="A85" s="22"/>
      <c r="B85" s="22"/>
      <c r="C85" s="22"/>
      <c r="D85" s="22"/>
      <c r="E85" s="22"/>
      <c r="F85" s="22"/>
      <c r="G85" s="22"/>
      <c r="H85" s="22"/>
      <c r="I85" s="22"/>
      <c r="J85" s="22"/>
      <c r="K85" s="19"/>
      <c r="L85" s="22"/>
      <c r="M85" s="22"/>
      <c r="N85" s="22"/>
      <c r="O85" s="22"/>
      <c r="P85" s="20"/>
      <c r="Q85" s="20"/>
      <c r="R85" s="20"/>
      <c r="S85" s="20"/>
      <c r="T85" s="20"/>
      <c r="U85" s="20"/>
      <c r="V85" s="4"/>
      <c r="W85" s="4"/>
      <c r="X85" s="11"/>
      <c r="Y85" s="11"/>
      <c r="Z85" s="11"/>
    </row>
    <row r="86" spans="1:26" ht="15.75" customHeight="1">
      <c r="A86" s="22"/>
      <c r="B86" s="22"/>
      <c r="C86" s="22"/>
      <c r="D86" s="22"/>
      <c r="E86" s="22"/>
      <c r="F86" s="22"/>
      <c r="G86" s="22"/>
      <c r="H86" s="22"/>
      <c r="I86" s="22"/>
      <c r="J86" s="22"/>
      <c r="K86" s="19"/>
      <c r="L86" s="22"/>
      <c r="M86" s="22"/>
      <c r="N86" s="22"/>
      <c r="O86" s="22"/>
      <c r="P86" s="20"/>
      <c r="Q86" s="20"/>
      <c r="R86" s="20"/>
      <c r="S86" s="20"/>
      <c r="T86" s="20"/>
      <c r="U86" s="20"/>
      <c r="V86" s="4"/>
      <c r="W86" s="4"/>
      <c r="X86" s="11"/>
      <c r="Y86" s="11"/>
      <c r="Z86" s="11"/>
    </row>
    <row r="87" spans="1:26" ht="15.75" customHeight="1">
      <c r="A87" s="22"/>
      <c r="B87" s="22"/>
      <c r="C87" s="22"/>
      <c r="D87" s="22"/>
      <c r="E87" s="22"/>
      <c r="F87" s="22"/>
      <c r="G87" s="22"/>
      <c r="H87" s="22"/>
      <c r="I87" s="22"/>
      <c r="J87" s="22"/>
      <c r="K87" s="19"/>
      <c r="L87" s="22"/>
      <c r="M87" s="22"/>
      <c r="N87" s="22"/>
      <c r="O87" s="22"/>
      <c r="P87" s="20"/>
      <c r="Q87" s="20"/>
      <c r="R87" s="20"/>
      <c r="S87" s="20"/>
      <c r="T87" s="20"/>
      <c r="U87" s="20"/>
      <c r="V87" s="4"/>
      <c r="W87" s="4"/>
      <c r="X87" s="11"/>
      <c r="Y87" s="11"/>
      <c r="Z87" s="11"/>
    </row>
    <row r="88" spans="1:26" ht="15.75" customHeight="1">
      <c r="A88" s="22"/>
      <c r="B88" s="22"/>
      <c r="C88" s="22"/>
      <c r="D88" s="22"/>
      <c r="E88" s="22"/>
      <c r="F88" s="22"/>
      <c r="G88" s="22"/>
      <c r="H88" s="22"/>
      <c r="I88" s="22"/>
      <c r="J88" s="22"/>
      <c r="K88" s="19"/>
      <c r="L88" s="22"/>
      <c r="M88" s="22"/>
      <c r="N88" s="22"/>
      <c r="O88" s="22"/>
      <c r="P88" s="20"/>
      <c r="Q88" s="20"/>
      <c r="R88" s="20"/>
      <c r="S88" s="20"/>
      <c r="T88" s="20"/>
      <c r="U88" s="20"/>
      <c r="V88" s="4"/>
      <c r="W88" s="4"/>
      <c r="X88" s="11"/>
      <c r="Y88" s="11"/>
      <c r="Z88" s="11"/>
    </row>
    <row r="89" spans="1:26" ht="15.75" customHeight="1">
      <c r="A89" s="22"/>
      <c r="B89" s="22"/>
      <c r="C89" s="22"/>
      <c r="D89" s="22"/>
      <c r="E89" s="22"/>
      <c r="F89" s="22"/>
      <c r="G89" s="22"/>
      <c r="H89" s="22"/>
      <c r="I89" s="22"/>
      <c r="J89" s="22"/>
      <c r="K89" s="19"/>
      <c r="L89" s="22"/>
      <c r="M89" s="22"/>
      <c r="N89" s="22"/>
      <c r="O89" s="22"/>
      <c r="P89" s="20"/>
      <c r="Q89" s="20"/>
      <c r="R89" s="20"/>
      <c r="S89" s="20"/>
      <c r="T89" s="20"/>
      <c r="U89" s="20"/>
      <c r="V89" s="4"/>
      <c r="W89" s="4"/>
      <c r="X89" s="11"/>
      <c r="Y89" s="11"/>
      <c r="Z89" s="11"/>
    </row>
    <row r="90" spans="1:26" ht="15.75" customHeight="1">
      <c r="A90" s="22"/>
      <c r="B90" s="22"/>
      <c r="C90" s="22"/>
      <c r="D90" s="22"/>
      <c r="E90" s="22"/>
      <c r="F90" s="22"/>
      <c r="G90" s="22"/>
      <c r="H90" s="22"/>
      <c r="I90" s="22"/>
      <c r="J90" s="22"/>
      <c r="K90" s="19"/>
      <c r="L90" s="22"/>
      <c r="M90" s="22"/>
      <c r="N90" s="22"/>
      <c r="O90" s="22"/>
      <c r="P90" s="20"/>
      <c r="Q90" s="20"/>
      <c r="R90" s="20"/>
      <c r="S90" s="20"/>
      <c r="T90" s="20"/>
      <c r="U90" s="20"/>
      <c r="V90" s="4"/>
      <c r="W90" s="4"/>
      <c r="X90" s="11"/>
      <c r="Y90" s="11"/>
      <c r="Z90" s="11"/>
    </row>
    <row r="91" spans="1:26" ht="15.75" customHeight="1">
      <c r="A91" s="22"/>
      <c r="B91" s="22"/>
      <c r="C91" s="22"/>
      <c r="D91" s="22"/>
      <c r="E91" s="22"/>
      <c r="F91" s="22"/>
      <c r="G91" s="22"/>
      <c r="H91" s="22"/>
      <c r="I91" s="22"/>
      <c r="J91" s="22"/>
      <c r="K91" s="19"/>
      <c r="L91" s="22"/>
      <c r="M91" s="22"/>
      <c r="N91" s="22"/>
      <c r="O91" s="22"/>
      <c r="P91" s="20"/>
      <c r="Q91" s="20"/>
      <c r="R91" s="20"/>
      <c r="S91" s="20"/>
      <c r="T91" s="20"/>
      <c r="U91" s="20"/>
      <c r="V91" s="4"/>
      <c r="W91" s="4"/>
      <c r="X91" s="11"/>
      <c r="Y91" s="11"/>
      <c r="Z91" s="11"/>
    </row>
    <row r="92" spans="1:26" ht="15.75" customHeight="1">
      <c r="A92" s="22"/>
      <c r="B92" s="22"/>
      <c r="C92" s="22"/>
      <c r="D92" s="22"/>
      <c r="E92" s="22"/>
      <c r="F92" s="22"/>
      <c r="G92" s="22"/>
      <c r="H92" s="22"/>
      <c r="I92" s="22"/>
      <c r="J92" s="22"/>
      <c r="K92" s="19"/>
      <c r="L92" s="22"/>
      <c r="M92" s="22"/>
      <c r="N92" s="22"/>
      <c r="O92" s="22"/>
      <c r="P92" s="20"/>
      <c r="Q92" s="20"/>
      <c r="R92" s="20"/>
      <c r="S92" s="20"/>
      <c r="T92" s="20"/>
      <c r="U92" s="20"/>
      <c r="V92" s="4"/>
      <c r="W92" s="4"/>
      <c r="X92" s="11"/>
      <c r="Y92" s="11"/>
      <c r="Z92" s="11"/>
    </row>
    <row r="93" spans="1:26" ht="15.75" customHeight="1">
      <c r="A93" s="22"/>
      <c r="B93" s="22"/>
      <c r="C93" s="22"/>
      <c r="D93" s="22"/>
      <c r="E93" s="22"/>
      <c r="F93" s="22"/>
      <c r="G93" s="22"/>
      <c r="H93" s="22"/>
      <c r="I93" s="22"/>
      <c r="J93" s="22"/>
      <c r="K93" s="19"/>
      <c r="L93" s="22"/>
      <c r="M93" s="22"/>
      <c r="N93" s="22"/>
      <c r="O93" s="22"/>
      <c r="P93" s="20"/>
      <c r="Q93" s="20"/>
      <c r="R93" s="20"/>
      <c r="S93" s="20"/>
      <c r="T93" s="20"/>
      <c r="U93" s="20"/>
      <c r="V93" s="4"/>
      <c r="W93" s="4"/>
      <c r="X93" s="11"/>
      <c r="Y93" s="11"/>
      <c r="Z93" s="11"/>
    </row>
    <row r="94" spans="1:26" ht="15.75" customHeight="1">
      <c r="A94" s="22"/>
      <c r="B94" s="22"/>
      <c r="C94" s="22"/>
      <c r="D94" s="22"/>
      <c r="E94" s="22"/>
      <c r="F94" s="22"/>
      <c r="G94" s="22"/>
      <c r="H94" s="22"/>
      <c r="I94" s="22"/>
      <c r="J94" s="22"/>
      <c r="K94" s="19"/>
      <c r="L94" s="22"/>
      <c r="M94" s="22"/>
      <c r="N94" s="22"/>
      <c r="O94" s="22"/>
      <c r="P94" s="20"/>
      <c r="Q94" s="20"/>
      <c r="R94" s="20"/>
      <c r="S94" s="20"/>
      <c r="T94" s="20"/>
      <c r="U94" s="20"/>
      <c r="V94" s="4"/>
      <c r="W94" s="4"/>
      <c r="X94" s="11"/>
      <c r="Y94" s="11"/>
      <c r="Z94" s="11"/>
    </row>
    <row r="95" spans="1:26" ht="15.75" customHeight="1">
      <c r="A95" s="22"/>
      <c r="B95" s="22"/>
      <c r="C95" s="22"/>
      <c r="D95" s="22"/>
      <c r="E95" s="22"/>
      <c r="F95" s="22"/>
      <c r="G95" s="22"/>
      <c r="H95" s="22"/>
      <c r="I95" s="22"/>
      <c r="J95" s="22"/>
      <c r="K95" s="19"/>
      <c r="L95" s="22"/>
      <c r="M95" s="22"/>
      <c r="N95" s="22"/>
      <c r="O95" s="22"/>
      <c r="P95" s="20"/>
      <c r="Q95" s="20"/>
      <c r="R95" s="20"/>
      <c r="S95" s="20"/>
      <c r="T95" s="20"/>
      <c r="U95" s="20"/>
      <c r="V95" s="4"/>
      <c r="W95" s="4"/>
      <c r="X95" s="11"/>
      <c r="Y95" s="11"/>
      <c r="Z95" s="11"/>
    </row>
    <row r="96" spans="1:26" ht="15.75" customHeight="1">
      <c r="A96" s="22"/>
      <c r="B96" s="22"/>
      <c r="C96" s="22"/>
      <c r="D96" s="22"/>
      <c r="E96" s="22"/>
      <c r="F96" s="22"/>
      <c r="G96" s="22"/>
      <c r="H96" s="22"/>
      <c r="I96" s="22"/>
      <c r="J96" s="22"/>
      <c r="K96" s="19"/>
      <c r="L96" s="22"/>
      <c r="M96" s="22"/>
      <c r="N96" s="22"/>
      <c r="O96" s="22"/>
      <c r="P96" s="20"/>
      <c r="Q96" s="20"/>
      <c r="R96" s="20"/>
      <c r="S96" s="20"/>
      <c r="T96" s="20"/>
      <c r="U96" s="20"/>
      <c r="V96" s="4"/>
      <c r="W96" s="4"/>
      <c r="X96" s="11"/>
      <c r="Y96" s="11"/>
      <c r="Z96" s="11"/>
    </row>
    <row r="97" spans="1:26" ht="15.75" customHeight="1">
      <c r="A97" s="22"/>
      <c r="B97" s="22"/>
      <c r="C97" s="22"/>
      <c r="D97" s="22"/>
      <c r="E97" s="22"/>
      <c r="F97" s="22"/>
      <c r="G97" s="22"/>
      <c r="H97" s="22"/>
      <c r="I97" s="22"/>
      <c r="J97" s="22"/>
      <c r="K97" s="19"/>
      <c r="L97" s="22"/>
      <c r="M97" s="22"/>
      <c r="N97" s="22"/>
      <c r="O97" s="22"/>
      <c r="P97" s="20"/>
      <c r="Q97" s="20"/>
      <c r="R97" s="20"/>
      <c r="S97" s="20"/>
      <c r="T97" s="20"/>
      <c r="U97" s="20"/>
      <c r="V97" s="4"/>
      <c r="W97" s="4"/>
      <c r="X97" s="11"/>
      <c r="Y97" s="11"/>
      <c r="Z97" s="11"/>
    </row>
    <row r="98" spans="1:26" ht="15.75" customHeight="1">
      <c r="A98" s="22"/>
      <c r="B98" s="22"/>
      <c r="C98" s="22"/>
      <c r="D98" s="22"/>
      <c r="E98" s="22"/>
      <c r="F98" s="22"/>
      <c r="G98" s="22"/>
      <c r="H98" s="22"/>
      <c r="I98" s="22"/>
      <c r="J98" s="22"/>
      <c r="K98" s="19"/>
      <c r="L98" s="22"/>
      <c r="M98" s="22"/>
      <c r="N98" s="22"/>
      <c r="O98" s="22"/>
      <c r="P98" s="20"/>
      <c r="Q98" s="20"/>
      <c r="R98" s="20"/>
      <c r="S98" s="20"/>
      <c r="T98" s="20"/>
      <c r="U98" s="20"/>
      <c r="V98" s="4"/>
      <c r="W98" s="4"/>
      <c r="X98" s="11"/>
      <c r="Y98" s="11"/>
      <c r="Z98" s="11"/>
    </row>
    <row r="99" spans="1:26" ht="15.75" customHeight="1">
      <c r="A99" s="22"/>
      <c r="B99" s="22"/>
      <c r="C99" s="22"/>
      <c r="D99" s="22"/>
      <c r="E99" s="22"/>
      <c r="F99" s="22"/>
      <c r="G99" s="22"/>
      <c r="H99" s="22"/>
      <c r="I99" s="22"/>
      <c r="J99" s="22"/>
      <c r="K99" s="19"/>
      <c r="L99" s="22"/>
      <c r="M99" s="22"/>
      <c r="N99" s="22"/>
      <c r="O99" s="22"/>
      <c r="P99" s="20"/>
      <c r="Q99" s="20"/>
      <c r="R99" s="20"/>
      <c r="S99" s="20"/>
      <c r="T99" s="20"/>
      <c r="U99" s="20"/>
      <c r="V99" s="4"/>
      <c r="W99" s="4"/>
      <c r="X99" s="11"/>
      <c r="Y99" s="11"/>
      <c r="Z99" s="11"/>
    </row>
    <row r="100" spans="1:26" ht="15.75" customHeight="1">
      <c r="A100" s="22"/>
      <c r="B100" s="22"/>
      <c r="C100" s="22"/>
      <c r="D100" s="22"/>
      <c r="E100" s="22"/>
      <c r="F100" s="22"/>
      <c r="G100" s="22"/>
      <c r="H100" s="22"/>
      <c r="I100" s="22"/>
      <c r="J100" s="22"/>
      <c r="K100" s="19"/>
      <c r="L100" s="22"/>
      <c r="M100" s="22"/>
      <c r="N100" s="22"/>
      <c r="O100" s="22"/>
      <c r="P100" s="20"/>
      <c r="Q100" s="20"/>
      <c r="R100" s="20"/>
      <c r="S100" s="20"/>
      <c r="T100" s="20"/>
      <c r="U100" s="20"/>
      <c r="V100" s="4"/>
      <c r="W100" s="4"/>
      <c r="X100" s="11"/>
      <c r="Y100" s="11"/>
      <c r="Z100" s="11"/>
    </row>
    <row r="101" spans="1:26" ht="15.75" customHeight="1">
      <c r="A101" s="22"/>
      <c r="B101" s="22"/>
      <c r="C101" s="22"/>
      <c r="D101" s="22"/>
      <c r="E101" s="22"/>
      <c r="F101" s="22"/>
      <c r="G101" s="22"/>
      <c r="H101" s="22"/>
      <c r="I101" s="22"/>
      <c r="J101" s="22"/>
      <c r="K101" s="19"/>
      <c r="L101" s="22"/>
      <c r="M101" s="22"/>
      <c r="N101" s="22"/>
      <c r="O101" s="22"/>
      <c r="P101" s="20"/>
      <c r="Q101" s="20"/>
      <c r="R101" s="20"/>
      <c r="S101" s="20"/>
      <c r="T101" s="20"/>
      <c r="U101" s="20"/>
      <c r="V101" s="4"/>
      <c r="W101" s="4"/>
      <c r="X101" s="11"/>
      <c r="Y101" s="11"/>
      <c r="Z101" s="11"/>
    </row>
    <row r="102" spans="1:26" ht="15.75" customHeight="1">
      <c r="A102" s="22"/>
      <c r="B102" s="22"/>
      <c r="C102" s="22"/>
      <c r="D102" s="22"/>
      <c r="E102" s="22"/>
      <c r="F102" s="22"/>
      <c r="G102" s="22"/>
      <c r="H102" s="22"/>
      <c r="I102" s="22"/>
      <c r="J102" s="22"/>
      <c r="K102" s="19"/>
      <c r="L102" s="22"/>
      <c r="M102" s="22"/>
      <c r="N102" s="22"/>
      <c r="O102" s="22"/>
      <c r="P102" s="20"/>
      <c r="Q102" s="20"/>
      <c r="R102" s="20"/>
      <c r="S102" s="20"/>
      <c r="T102" s="20"/>
      <c r="U102" s="20"/>
      <c r="V102" s="4"/>
      <c r="W102" s="4"/>
      <c r="X102" s="11"/>
      <c r="Y102" s="11"/>
      <c r="Z102" s="11"/>
    </row>
    <row r="103" spans="1:26" ht="15.75" customHeight="1">
      <c r="A103" s="22"/>
      <c r="B103" s="22"/>
      <c r="C103" s="22"/>
      <c r="D103" s="22"/>
      <c r="E103" s="22"/>
      <c r="F103" s="22"/>
      <c r="G103" s="22"/>
      <c r="H103" s="22"/>
      <c r="I103" s="22"/>
      <c r="J103" s="22"/>
      <c r="K103" s="19"/>
      <c r="L103" s="22"/>
      <c r="M103" s="22"/>
      <c r="N103" s="22"/>
      <c r="O103" s="22"/>
      <c r="P103" s="20"/>
      <c r="Q103" s="20"/>
      <c r="R103" s="20"/>
      <c r="S103" s="20"/>
      <c r="T103" s="20"/>
      <c r="U103" s="20"/>
      <c r="V103" s="4"/>
      <c r="W103" s="4"/>
      <c r="X103" s="11"/>
      <c r="Y103" s="11"/>
      <c r="Z103" s="11"/>
    </row>
    <row r="104" spans="1:26" ht="15.75" customHeight="1">
      <c r="A104" s="22"/>
      <c r="B104" s="22"/>
      <c r="C104" s="22"/>
      <c r="D104" s="22"/>
      <c r="E104" s="22"/>
      <c r="F104" s="22"/>
      <c r="G104" s="22"/>
      <c r="H104" s="22"/>
      <c r="I104" s="22"/>
      <c r="J104" s="22"/>
      <c r="K104" s="19"/>
      <c r="L104" s="22"/>
      <c r="M104" s="22"/>
      <c r="N104" s="22"/>
      <c r="O104" s="22"/>
      <c r="P104" s="20"/>
      <c r="Q104" s="20"/>
      <c r="R104" s="20"/>
      <c r="S104" s="20"/>
      <c r="T104" s="20"/>
      <c r="U104" s="20"/>
      <c r="V104" s="4"/>
      <c r="W104" s="4"/>
      <c r="X104" s="11"/>
      <c r="Y104" s="11"/>
      <c r="Z104" s="11"/>
    </row>
    <row r="105" spans="1:26" ht="15.75" customHeight="1">
      <c r="A105" s="22"/>
      <c r="B105" s="22"/>
      <c r="C105" s="22"/>
      <c r="D105" s="22"/>
      <c r="E105" s="22"/>
      <c r="F105" s="22"/>
      <c r="G105" s="22"/>
      <c r="H105" s="22"/>
      <c r="I105" s="22"/>
      <c r="J105" s="22"/>
      <c r="K105" s="19"/>
      <c r="L105" s="22"/>
      <c r="M105" s="22"/>
      <c r="N105" s="22"/>
      <c r="O105" s="22"/>
      <c r="P105" s="20"/>
      <c r="Q105" s="20"/>
      <c r="R105" s="20"/>
      <c r="S105" s="20"/>
      <c r="T105" s="20"/>
      <c r="U105" s="20"/>
      <c r="V105" s="4"/>
      <c r="W105" s="4"/>
      <c r="X105" s="11"/>
      <c r="Y105" s="11"/>
      <c r="Z105" s="11"/>
    </row>
    <row r="106" spans="1:26" ht="15.75" customHeight="1">
      <c r="A106" s="22"/>
      <c r="B106" s="22"/>
      <c r="C106" s="22"/>
      <c r="D106" s="22"/>
      <c r="E106" s="22"/>
      <c r="F106" s="22"/>
      <c r="G106" s="22"/>
      <c r="H106" s="22"/>
      <c r="I106" s="22"/>
      <c r="J106" s="22"/>
      <c r="K106" s="19"/>
      <c r="L106" s="22"/>
      <c r="M106" s="22"/>
      <c r="N106" s="22"/>
      <c r="O106" s="22"/>
      <c r="P106" s="20"/>
      <c r="Q106" s="20"/>
      <c r="R106" s="20"/>
      <c r="S106" s="20"/>
      <c r="T106" s="20"/>
      <c r="U106" s="20"/>
      <c r="V106" s="4"/>
      <c r="W106" s="4"/>
      <c r="X106" s="11"/>
      <c r="Y106" s="11"/>
      <c r="Z106" s="11"/>
    </row>
    <row r="107" spans="1:26" ht="15.75" customHeight="1">
      <c r="A107" s="22"/>
      <c r="B107" s="22"/>
      <c r="C107" s="22"/>
      <c r="D107" s="22"/>
      <c r="E107" s="22"/>
      <c r="F107" s="22"/>
      <c r="G107" s="22"/>
      <c r="H107" s="22"/>
      <c r="I107" s="22"/>
      <c r="J107" s="22"/>
      <c r="K107" s="19"/>
      <c r="L107" s="22"/>
      <c r="M107" s="22"/>
      <c r="N107" s="22"/>
      <c r="O107" s="22"/>
      <c r="P107" s="20"/>
      <c r="Q107" s="20"/>
      <c r="R107" s="20"/>
      <c r="S107" s="20"/>
      <c r="T107" s="20"/>
      <c r="U107" s="20"/>
      <c r="V107" s="4"/>
      <c r="W107" s="4"/>
      <c r="X107" s="11"/>
      <c r="Y107" s="11"/>
      <c r="Z107" s="11"/>
    </row>
    <row r="108" spans="1:26" ht="15.75" customHeight="1">
      <c r="A108" s="22"/>
      <c r="B108" s="22"/>
      <c r="C108" s="22"/>
      <c r="D108" s="22"/>
      <c r="E108" s="22"/>
      <c r="F108" s="22"/>
      <c r="G108" s="22"/>
      <c r="H108" s="22"/>
      <c r="I108" s="22"/>
      <c r="J108" s="22"/>
      <c r="K108" s="19"/>
      <c r="L108" s="22"/>
      <c r="M108" s="22"/>
      <c r="N108" s="22"/>
      <c r="O108" s="22"/>
      <c r="P108" s="20"/>
      <c r="Q108" s="20"/>
      <c r="R108" s="20"/>
      <c r="S108" s="20"/>
      <c r="T108" s="20"/>
      <c r="U108" s="20"/>
      <c r="V108" s="4"/>
      <c r="W108" s="4"/>
      <c r="X108" s="11"/>
      <c r="Y108" s="11"/>
      <c r="Z108" s="11"/>
    </row>
    <row r="109" spans="1:26" ht="15.75" customHeight="1">
      <c r="A109" s="22"/>
      <c r="B109" s="22"/>
      <c r="C109" s="22"/>
      <c r="D109" s="22"/>
      <c r="E109" s="22"/>
      <c r="F109" s="22"/>
      <c r="G109" s="22"/>
      <c r="H109" s="22"/>
      <c r="I109" s="22"/>
      <c r="J109" s="22"/>
      <c r="K109" s="19"/>
      <c r="L109" s="22"/>
      <c r="M109" s="22"/>
      <c r="N109" s="22"/>
      <c r="O109" s="22"/>
      <c r="P109" s="20"/>
      <c r="Q109" s="20"/>
      <c r="R109" s="20"/>
      <c r="S109" s="20"/>
      <c r="T109" s="20"/>
      <c r="U109" s="20"/>
      <c r="V109" s="4"/>
      <c r="W109" s="4"/>
      <c r="X109" s="11"/>
      <c r="Y109" s="11"/>
      <c r="Z109" s="11"/>
    </row>
    <row r="110" spans="1:26" ht="15.75" customHeight="1">
      <c r="A110" s="22"/>
      <c r="B110" s="22"/>
      <c r="C110" s="22"/>
      <c r="D110" s="22"/>
      <c r="E110" s="22"/>
      <c r="F110" s="22"/>
      <c r="G110" s="22"/>
      <c r="H110" s="22"/>
      <c r="I110" s="22"/>
      <c r="J110" s="22"/>
      <c r="K110" s="19"/>
      <c r="L110" s="22"/>
      <c r="M110" s="22"/>
      <c r="N110" s="22"/>
      <c r="O110" s="22"/>
      <c r="P110" s="20"/>
      <c r="Q110" s="20"/>
      <c r="R110" s="20"/>
      <c r="S110" s="20"/>
      <c r="T110" s="20"/>
      <c r="U110" s="20"/>
      <c r="V110" s="4"/>
      <c r="W110" s="4"/>
      <c r="X110" s="11"/>
      <c r="Y110" s="11"/>
      <c r="Z110" s="11"/>
    </row>
    <row r="111" spans="1:26" ht="15.75" customHeight="1">
      <c r="A111" s="22"/>
      <c r="B111" s="22"/>
      <c r="C111" s="22"/>
      <c r="D111" s="22"/>
      <c r="E111" s="22"/>
      <c r="F111" s="22"/>
      <c r="G111" s="22"/>
      <c r="H111" s="22"/>
      <c r="I111" s="22"/>
      <c r="J111" s="22"/>
      <c r="K111" s="19"/>
      <c r="L111" s="22"/>
      <c r="M111" s="22"/>
      <c r="N111" s="22"/>
      <c r="O111" s="22"/>
      <c r="P111" s="20"/>
      <c r="Q111" s="20"/>
      <c r="R111" s="20"/>
      <c r="S111" s="20"/>
      <c r="T111" s="20"/>
      <c r="U111" s="20"/>
      <c r="V111" s="4"/>
      <c r="W111" s="4"/>
      <c r="X111" s="11"/>
      <c r="Y111" s="11"/>
      <c r="Z111" s="11"/>
    </row>
    <row r="112" spans="1:26" ht="15.75" customHeight="1">
      <c r="A112" s="22"/>
      <c r="B112" s="22"/>
      <c r="C112" s="22"/>
      <c r="D112" s="22"/>
      <c r="E112" s="22"/>
      <c r="F112" s="22"/>
      <c r="G112" s="22"/>
      <c r="H112" s="22"/>
      <c r="I112" s="22"/>
      <c r="J112" s="22"/>
      <c r="K112" s="19"/>
      <c r="L112" s="22"/>
      <c r="M112" s="22"/>
      <c r="N112" s="22"/>
      <c r="O112" s="22"/>
      <c r="P112" s="20"/>
      <c r="Q112" s="20"/>
      <c r="R112" s="20"/>
      <c r="S112" s="20"/>
      <c r="T112" s="20"/>
      <c r="U112" s="20"/>
      <c r="V112" s="4"/>
      <c r="W112" s="4"/>
      <c r="X112" s="11"/>
      <c r="Y112" s="11"/>
      <c r="Z112" s="11"/>
    </row>
    <row r="113" spans="1:26" ht="15.75" customHeight="1">
      <c r="A113" s="22"/>
      <c r="B113" s="22"/>
      <c r="C113" s="22"/>
      <c r="D113" s="22"/>
      <c r="E113" s="22"/>
      <c r="F113" s="22"/>
      <c r="G113" s="22"/>
      <c r="H113" s="22"/>
      <c r="I113" s="22"/>
      <c r="J113" s="22"/>
      <c r="K113" s="19"/>
      <c r="L113" s="22"/>
      <c r="M113" s="22"/>
      <c r="N113" s="22"/>
      <c r="O113" s="22"/>
      <c r="P113" s="20"/>
      <c r="Q113" s="20"/>
      <c r="R113" s="20"/>
      <c r="S113" s="20"/>
      <c r="T113" s="20"/>
      <c r="U113" s="20"/>
      <c r="V113" s="4"/>
      <c r="W113" s="4"/>
      <c r="X113" s="11"/>
      <c r="Y113" s="11"/>
      <c r="Z113" s="11"/>
    </row>
    <row r="114" spans="1:26" ht="15.75" customHeight="1">
      <c r="A114" s="22"/>
      <c r="B114" s="22"/>
      <c r="C114" s="22"/>
      <c r="D114" s="22"/>
      <c r="E114" s="22"/>
      <c r="F114" s="22"/>
      <c r="G114" s="22"/>
      <c r="H114" s="22"/>
      <c r="I114" s="22"/>
      <c r="J114" s="22"/>
      <c r="K114" s="19"/>
      <c r="L114" s="22"/>
      <c r="M114" s="22"/>
      <c r="N114" s="22"/>
      <c r="O114" s="22"/>
      <c r="P114" s="20"/>
      <c r="Q114" s="20"/>
      <c r="R114" s="20"/>
      <c r="S114" s="20"/>
      <c r="T114" s="20"/>
      <c r="U114" s="20"/>
      <c r="V114" s="4"/>
      <c r="W114" s="4"/>
      <c r="X114" s="11"/>
      <c r="Y114" s="11"/>
      <c r="Z114" s="11"/>
    </row>
    <row r="115" spans="1:26" ht="15.75" customHeight="1">
      <c r="A115" s="22"/>
      <c r="B115" s="22"/>
      <c r="C115" s="22"/>
      <c r="D115" s="22"/>
      <c r="E115" s="22"/>
      <c r="F115" s="22"/>
      <c r="G115" s="22"/>
      <c r="H115" s="22"/>
      <c r="I115" s="22"/>
      <c r="J115" s="22"/>
      <c r="K115" s="19"/>
      <c r="L115" s="22"/>
      <c r="M115" s="22"/>
      <c r="N115" s="22"/>
      <c r="O115" s="22"/>
      <c r="P115" s="20"/>
      <c r="Q115" s="20"/>
      <c r="R115" s="20"/>
      <c r="S115" s="20"/>
      <c r="T115" s="20"/>
      <c r="U115" s="20"/>
      <c r="V115" s="4"/>
      <c r="W115" s="4"/>
      <c r="X115" s="11"/>
      <c r="Y115" s="11"/>
      <c r="Z115" s="11"/>
    </row>
    <row r="116" spans="1:26" ht="15.75" customHeight="1">
      <c r="A116" s="22"/>
      <c r="B116" s="22"/>
      <c r="C116" s="22"/>
      <c r="D116" s="22"/>
      <c r="E116" s="22"/>
      <c r="F116" s="22"/>
      <c r="G116" s="22"/>
      <c r="H116" s="22"/>
      <c r="I116" s="22"/>
      <c r="J116" s="22"/>
      <c r="K116" s="19"/>
      <c r="L116" s="22"/>
      <c r="M116" s="22"/>
      <c r="N116" s="22"/>
      <c r="O116" s="22"/>
      <c r="P116" s="20"/>
      <c r="Q116" s="20"/>
      <c r="R116" s="20"/>
      <c r="S116" s="20"/>
      <c r="T116" s="20"/>
      <c r="U116" s="20"/>
      <c r="V116" s="4"/>
      <c r="W116" s="4"/>
      <c r="X116" s="11"/>
      <c r="Y116" s="11"/>
      <c r="Z116" s="11"/>
    </row>
    <row r="117" spans="1:26" ht="15.75" customHeight="1">
      <c r="A117" s="22"/>
      <c r="B117" s="22"/>
      <c r="C117" s="22"/>
      <c r="D117" s="22"/>
      <c r="E117" s="22"/>
      <c r="F117" s="22"/>
      <c r="G117" s="22"/>
      <c r="H117" s="22"/>
      <c r="I117" s="22"/>
      <c r="J117" s="22"/>
      <c r="K117" s="19"/>
      <c r="L117" s="22"/>
      <c r="M117" s="22"/>
      <c r="N117" s="22"/>
      <c r="O117" s="22"/>
      <c r="P117" s="20"/>
      <c r="Q117" s="20"/>
      <c r="R117" s="20"/>
      <c r="S117" s="20"/>
      <c r="T117" s="20"/>
      <c r="U117" s="20"/>
      <c r="V117" s="4"/>
      <c r="W117" s="4"/>
      <c r="X117" s="11"/>
      <c r="Y117" s="11"/>
      <c r="Z117" s="11"/>
    </row>
    <row r="118" spans="1:26" ht="15.75" customHeight="1">
      <c r="A118" s="22"/>
      <c r="B118" s="22"/>
      <c r="C118" s="22"/>
      <c r="D118" s="22"/>
      <c r="E118" s="22"/>
      <c r="F118" s="22"/>
      <c r="G118" s="22"/>
      <c r="H118" s="22"/>
      <c r="I118" s="22"/>
      <c r="J118" s="22"/>
      <c r="K118" s="19"/>
      <c r="L118" s="22"/>
      <c r="M118" s="22"/>
      <c r="N118" s="22"/>
      <c r="O118" s="22"/>
      <c r="P118" s="20"/>
      <c r="Q118" s="20"/>
      <c r="R118" s="20"/>
      <c r="S118" s="20"/>
      <c r="T118" s="20"/>
      <c r="U118" s="20"/>
      <c r="V118" s="4"/>
      <c r="W118" s="4"/>
      <c r="X118" s="11"/>
      <c r="Y118" s="11"/>
      <c r="Z118" s="11"/>
    </row>
    <row r="119" spans="1:26" ht="15.75" customHeight="1">
      <c r="A119" s="22"/>
      <c r="B119" s="22"/>
      <c r="C119" s="22"/>
      <c r="D119" s="22"/>
      <c r="E119" s="22"/>
      <c r="F119" s="22"/>
      <c r="G119" s="22"/>
      <c r="H119" s="22"/>
      <c r="I119" s="22"/>
      <c r="J119" s="22"/>
      <c r="K119" s="19"/>
      <c r="L119" s="22"/>
      <c r="M119" s="22"/>
      <c r="N119" s="22"/>
      <c r="O119" s="22"/>
      <c r="P119" s="20"/>
      <c r="Q119" s="20"/>
      <c r="R119" s="20"/>
      <c r="S119" s="20"/>
      <c r="T119" s="20"/>
      <c r="U119" s="20"/>
      <c r="V119" s="4"/>
      <c r="W119" s="4"/>
      <c r="X119" s="11"/>
      <c r="Y119" s="11"/>
      <c r="Z119" s="11"/>
    </row>
    <row r="120" spans="1:26" ht="15.75" customHeight="1">
      <c r="A120" s="22"/>
      <c r="B120" s="22"/>
      <c r="C120" s="22"/>
      <c r="D120" s="22"/>
      <c r="E120" s="22"/>
      <c r="F120" s="22"/>
      <c r="G120" s="22"/>
      <c r="H120" s="22"/>
      <c r="I120" s="22"/>
      <c r="J120" s="22"/>
      <c r="K120" s="19"/>
      <c r="L120" s="22"/>
      <c r="M120" s="22"/>
      <c r="N120" s="22"/>
      <c r="O120" s="22"/>
      <c r="P120" s="20"/>
      <c r="Q120" s="20"/>
      <c r="R120" s="20"/>
      <c r="S120" s="20"/>
      <c r="T120" s="20"/>
      <c r="U120" s="20"/>
      <c r="V120" s="4"/>
      <c r="W120" s="4"/>
      <c r="X120" s="11"/>
      <c r="Y120" s="11"/>
      <c r="Z120" s="11"/>
    </row>
    <row r="121" spans="1:26" ht="15.75" customHeight="1">
      <c r="A121" s="22"/>
      <c r="B121" s="22"/>
      <c r="C121" s="22"/>
      <c r="D121" s="22"/>
      <c r="E121" s="22"/>
      <c r="F121" s="22"/>
      <c r="G121" s="22"/>
      <c r="H121" s="22"/>
      <c r="I121" s="22"/>
      <c r="J121" s="22"/>
      <c r="K121" s="19"/>
      <c r="L121" s="22"/>
      <c r="M121" s="22"/>
      <c r="N121" s="22"/>
      <c r="O121" s="22"/>
      <c r="P121" s="20"/>
      <c r="Q121" s="20"/>
      <c r="R121" s="20"/>
      <c r="S121" s="20"/>
      <c r="T121" s="20"/>
      <c r="U121" s="20"/>
      <c r="V121" s="4"/>
      <c r="W121" s="4"/>
      <c r="X121" s="11"/>
      <c r="Y121" s="11"/>
      <c r="Z121" s="11"/>
    </row>
    <row r="122" spans="1:26" ht="15.75" customHeight="1">
      <c r="A122" s="22"/>
      <c r="B122" s="22"/>
      <c r="C122" s="22"/>
      <c r="D122" s="22"/>
      <c r="E122" s="22"/>
      <c r="F122" s="22"/>
      <c r="G122" s="22"/>
      <c r="H122" s="22"/>
      <c r="I122" s="22"/>
      <c r="J122" s="22"/>
      <c r="K122" s="19"/>
      <c r="L122" s="22"/>
      <c r="M122" s="22"/>
      <c r="N122" s="22"/>
      <c r="O122" s="22"/>
      <c r="P122" s="20"/>
      <c r="Q122" s="20"/>
      <c r="R122" s="20"/>
      <c r="S122" s="20"/>
      <c r="T122" s="20"/>
      <c r="U122" s="20"/>
      <c r="V122" s="4"/>
      <c r="W122" s="4"/>
      <c r="X122" s="11"/>
      <c r="Y122" s="11"/>
      <c r="Z122" s="11"/>
    </row>
    <row r="123" spans="1:26" ht="15.75" customHeight="1">
      <c r="A123" s="22"/>
      <c r="B123" s="22"/>
      <c r="C123" s="22"/>
      <c r="D123" s="22"/>
      <c r="E123" s="22"/>
      <c r="F123" s="22"/>
      <c r="G123" s="22"/>
      <c r="H123" s="22"/>
      <c r="I123" s="22"/>
      <c r="J123" s="22"/>
      <c r="K123" s="19"/>
      <c r="L123" s="22"/>
      <c r="M123" s="22"/>
      <c r="N123" s="22"/>
      <c r="O123" s="22"/>
      <c r="P123" s="20"/>
      <c r="Q123" s="20"/>
      <c r="R123" s="20"/>
      <c r="S123" s="20"/>
      <c r="T123" s="20"/>
      <c r="U123" s="20"/>
      <c r="V123" s="4"/>
      <c r="W123" s="4"/>
      <c r="X123" s="11"/>
      <c r="Y123" s="11"/>
      <c r="Z123" s="11"/>
    </row>
    <row r="124" spans="1:26" ht="15.75" customHeight="1">
      <c r="A124" s="22"/>
      <c r="B124" s="22"/>
      <c r="C124" s="22"/>
      <c r="D124" s="22"/>
      <c r="E124" s="22"/>
      <c r="F124" s="22"/>
      <c r="G124" s="22"/>
      <c r="H124" s="22"/>
      <c r="I124" s="22"/>
      <c r="J124" s="22"/>
      <c r="K124" s="19"/>
      <c r="L124" s="22"/>
      <c r="M124" s="22"/>
      <c r="N124" s="22"/>
      <c r="O124" s="22"/>
      <c r="P124" s="20"/>
      <c r="Q124" s="20"/>
      <c r="R124" s="20"/>
      <c r="S124" s="20"/>
      <c r="T124" s="20"/>
      <c r="U124" s="20"/>
      <c r="V124" s="4"/>
      <c r="W124" s="4"/>
      <c r="X124" s="11"/>
      <c r="Y124" s="11"/>
      <c r="Z124" s="11"/>
    </row>
    <row r="125" spans="1:26" ht="15.75" customHeight="1">
      <c r="A125" s="22"/>
      <c r="B125" s="22"/>
      <c r="C125" s="22"/>
      <c r="D125" s="22"/>
      <c r="E125" s="22"/>
      <c r="F125" s="22"/>
      <c r="G125" s="22"/>
      <c r="H125" s="22"/>
      <c r="I125" s="22"/>
      <c r="J125" s="22"/>
      <c r="K125" s="19"/>
      <c r="L125" s="22"/>
      <c r="M125" s="22"/>
      <c r="N125" s="22"/>
      <c r="O125" s="22"/>
      <c r="P125" s="20"/>
      <c r="Q125" s="20"/>
      <c r="R125" s="20"/>
      <c r="S125" s="20"/>
      <c r="T125" s="20"/>
      <c r="U125" s="20"/>
      <c r="V125" s="4"/>
      <c r="W125" s="4"/>
      <c r="X125" s="11"/>
      <c r="Y125" s="11"/>
      <c r="Z125" s="11"/>
    </row>
    <row r="126" spans="1:26" ht="15.75" customHeight="1">
      <c r="A126" s="22"/>
      <c r="B126" s="22"/>
      <c r="C126" s="22"/>
      <c r="D126" s="22"/>
      <c r="E126" s="22"/>
      <c r="F126" s="22"/>
      <c r="G126" s="22"/>
      <c r="H126" s="22"/>
      <c r="I126" s="22"/>
      <c r="J126" s="22"/>
      <c r="K126" s="19"/>
      <c r="L126" s="22"/>
      <c r="M126" s="22"/>
      <c r="N126" s="22"/>
      <c r="O126" s="22"/>
      <c r="P126" s="20"/>
      <c r="Q126" s="20"/>
      <c r="R126" s="20"/>
      <c r="S126" s="20"/>
      <c r="T126" s="20"/>
      <c r="U126" s="20"/>
      <c r="V126" s="4"/>
      <c r="W126" s="4"/>
      <c r="X126" s="11"/>
      <c r="Y126" s="11"/>
      <c r="Z126" s="11"/>
    </row>
    <row r="127" spans="1:26" ht="15.75" customHeight="1">
      <c r="A127" s="22"/>
      <c r="B127" s="22"/>
      <c r="C127" s="22"/>
      <c r="D127" s="22"/>
      <c r="E127" s="22"/>
      <c r="F127" s="22"/>
      <c r="G127" s="22"/>
      <c r="H127" s="22"/>
      <c r="I127" s="22"/>
      <c r="J127" s="22"/>
      <c r="K127" s="19"/>
      <c r="L127" s="22"/>
      <c r="M127" s="22"/>
      <c r="N127" s="22"/>
      <c r="O127" s="22"/>
      <c r="P127" s="20"/>
      <c r="Q127" s="20"/>
      <c r="R127" s="20"/>
      <c r="S127" s="20"/>
      <c r="T127" s="20"/>
      <c r="U127" s="20"/>
      <c r="V127" s="4"/>
      <c r="W127" s="4"/>
      <c r="X127" s="11"/>
      <c r="Y127" s="11"/>
      <c r="Z127" s="11"/>
    </row>
    <row r="128" spans="1:26" ht="15.75" customHeight="1">
      <c r="A128" s="22"/>
      <c r="B128" s="22"/>
      <c r="C128" s="22"/>
      <c r="D128" s="22"/>
      <c r="E128" s="22"/>
      <c r="F128" s="22"/>
      <c r="G128" s="22"/>
      <c r="H128" s="22"/>
      <c r="I128" s="22"/>
      <c r="J128" s="22"/>
      <c r="K128" s="19"/>
      <c r="L128" s="22"/>
      <c r="M128" s="22"/>
      <c r="N128" s="22"/>
      <c r="O128" s="22"/>
      <c r="P128" s="20"/>
      <c r="Q128" s="20"/>
      <c r="R128" s="20"/>
      <c r="S128" s="20"/>
      <c r="T128" s="20"/>
      <c r="U128" s="20"/>
      <c r="V128" s="4"/>
      <c r="W128" s="4"/>
      <c r="X128" s="11"/>
      <c r="Y128" s="11"/>
      <c r="Z128" s="11"/>
    </row>
    <row r="129" spans="1:26" ht="15.75" customHeight="1">
      <c r="A129" s="22"/>
      <c r="B129" s="22"/>
      <c r="C129" s="22"/>
      <c r="D129" s="22"/>
      <c r="E129" s="22"/>
      <c r="F129" s="22"/>
      <c r="G129" s="22"/>
      <c r="H129" s="22"/>
      <c r="I129" s="22"/>
      <c r="J129" s="22"/>
      <c r="K129" s="19"/>
      <c r="L129" s="22"/>
      <c r="M129" s="22"/>
      <c r="N129" s="22"/>
      <c r="O129" s="22"/>
      <c r="P129" s="20"/>
      <c r="Q129" s="20"/>
      <c r="R129" s="20"/>
      <c r="S129" s="20"/>
      <c r="T129" s="20"/>
      <c r="U129" s="20"/>
      <c r="V129" s="4"/>
      <c r="W129" s="4"/>
      <c r="X129" s="11"/>
      <c r="Y129" s="11"/>
      <c r="Z129" s="11"/>
    </row>
    <row r="130" spans="1:26" ht="15.75" customHeight="1">
      <c r="A130" s="22"/>
      <c r="B130" s="22"/>
      <c r="C130" s="22"/>
      <c r="D130" s="22"/>
      <c r="E130" s="22"/>
      <c r="F130" s="22"/>
      <c r="G130" s="22"/>
      <c r="H130" s="22"/>
      <c r="I130" s="22"/>
      <c r="J130" s="22"/>
      <c r="K130" s="19"/>
      <c r="L130" s="22"/>
      <c r="M130" s="22"/>
      <c r="N130" s="22"/>
      <c r="O130" s="22"/>
      <c r="P130" s="20"/>
      <c r="Q130" s="20"/>
      <c r="R130" s="20"/>
      <c r="S130" s="20"/>
      <c r="T130" s="20"/>
      <c r="U130" s="20"/>
      <c r="V130" s="4"/>
      <c r="W130" s="4"/>
      <c r="X130" s="11"/>
      <c r="Y130" s="11"/>
      <c r="Z130" s="11"/>
    </row>
    <row r="131" spans="1:26" ht="15.75" customHeight="1">
      <c r="A131" s="22"/>
      <c r="B131" s="22"/>
      <c r="C131" s="22"/>
      <c r="D131" s="22"/>
      <c r="E131" s="22"/>
      <c r="F131" s="22"/>
      <c r="G131" s="22"/>
      <c r="H131" s="22"/>
      <c r="I131" s="22"/>
      <c r="J131" s="22"/>
      <c r="K131" s="19"/>
      <c r="L131" s="22"/>
      <c r="M131" s="22"/>
      <c r="N131" s="22"/>
      <c r="O131" s="22"/>
      <c r="P131" s="20"/>
      <c r="Q131" s="20"/>
      <c r="R131" s="20"/>
      <c r="S131" s="20"/>
      <c r="T131" s="20"/>
      <c r="U131" s="20"/>
      <c r="V131" s="4"/>
      <c r="W131" s="4"/>
      <c r="X131" s="11"/>
      <c r="Y131" s="11"/>
      <c r="Z131" s="11"/>
    </row>
    <row r="132" spans="1:26" ht="15.75" customHeight="1">
      <c r="A132" s="22"/>
      <c r="B132" s="22"/>
      <c r="C132" s="22"/>
      <c r="D132" s="22"/>
      <c r="E132" s="22"/>
      <c r="F132" s="22"/>
      <c r="G132" s="22"/>
      <c r="H132" s="22"/>
      <c r="I132" s="22"/>
      <c r="J132" s="22"/>
      <c r="K132" s="19"/>
      <c r="L132" s="22"/>
      <c r="M132" s="22"/>
      <c r="N132" s="22"/>
      <c r="O132" s="22"/>
      <c r="P132" s="20"/>
      <c r="Q132" s="20"/>
      <c r="R132" s="20"/>
      <c r="S132" s="20"/>
      <c r="T132" s="20"/>
      <c r="U132" s="20"/>
      <c r="V132" s="4"/>
      <c r="W132" s="4"/>
      <c r="X132" s="11"/>
      <c r="Y132" s="11"/>
      <c r="Z132" s="11"/>
    </row>
    <row r="133" spans="1:26" ht="15.75" customHeight="1">
      <c r="A133" s="22"/>
      <c r="B133" s="22"/>
      <c r="C133" s="22"/>
      <c r="D133" s="22"/>
      <c r="E133" s="22"/>
      <c r="F133" s="22"/>
      <c r="G133" s="22"/>
      <c r="H133" s="22"/>
      <c r="I133" s="22"/>
      <c r="J133" s="22"/>
      <c r="K133" s="19"/>
      <c r="L133" s="22"/>
      <c r="M133" s="22"/>
      <c r="N133" s="22"/>
      <c r="O133" s="22"/>
      <c r="P133" s="20"/>
      <c r="Q133" s="20"/>
      <c r="R133" s="20"/>
      <c r="S133" s="20"/>
      <c r="T133" s="20"/>
      <c r="U133" s="20"/>
      <c r="V133" s="4"/>
      <c r="W133" s="4"/>
      <c r="X133" s="11"/>
      <c r="Y133" s="11"/>
      <c r="Z133" s="11"/>
    </row>
    <row r="134" spans="1:26" ht="15.75" customHeight="1">
      <c r="A134" s="22"/>
      <c r="B134" s="22"/>
      <c r="C134" s="22"/>
      <c r="D134" s="22"/>
      <c r="E134" s="22"/>
      <c r="F134" s="22"/>
      <c r="G134" s="22"/>
      <c r="H134" s="22"/>
      <c r="I134" s="22"/>
      <c r="J134" s="22"/>
      <c r="K134" s="19"/>
      <c r="L134" s="22"/>
      <c r="M134" s="22"/>
      <c r="N134" s="22"/>
      <c r="O134" s="22"/>
      <c r="P134" s="20"/>
      <c r="Q134" s="20"/>
      <c r="R134" s="20"/>
      <c r="S134" s="20"/>
      <c r="T134" s="20"/>
      <c r="U134" s="20"/>
      <c r="V134" s="4"/>
      <c r="W134" s="4"/>
      <c r="X134" s="11"/>
      <c r="Y134" s="11"/>
      <c r="Z134" s="11"/>
    </row>
    <row r="135" spans="1:26" ht="15.75" customHeight="1">
      <c r="A135" s="22"/>
      <c r="B135" s="22"/>
      <c r="C135" s="22"/>
      <c r="D135" s="22"/>
      <c r="E135" s="22"/>
      <c r="F135" s="22"/>
      <c r="G135" s="22"/>
      <c r="H135" s="22"/>
      <c r="I135" s="22"/>
      <c r="J135" s="22"/>
      <c r="K135" s="19"/>
      <c r="L135" s="22"/>
      <c r="M135" s="22"/>
      <c r="N135" s="22"/>
      <c r="O135" s="22"/>
      <c r="P135" s="20"/>
      <c r="Q135" s="20"/>
      <c r="R135" s="20"/>
      <c r="S135" s="20"/>
      <c r="T135" s="20"/>
      <c r="U135" s="20"/>
      <c r="V135" s="4"/>
      <c r="W135" s="4"/>
      <c r="X135" s="11"/>
      <c r="Y135" s="11"/>
      <c r="Z135" s="11"/>
    </row>
    <row r="136" spans="1:26" ht="15.75" customHeight="1">
      <c r="A136" s="22"/>
      <c r="B136" s="22"/>
      <c r="C136" s="22"/>
      <c r="D136" s="22"/>
      <c r="E136" s="22"/>
      <c r="F136" s="22"/>
      <c r="G136" s="22"/>
      <c r="H136" s="22"/>
      <c r="I136" s="22"/>
      <c r="J136" s="22"/>
      <c r="K136" s="19"/>
      <c r="L136" s="22"/>
      <c r="M136" s="22"/>
      <c r="N136" s="22"/>
      <c r="O136" s="22"/>
      <c r="P136" s="20"/>
      <c r="Q136" s="20"/>
      <c r="R136" s="20"/>
      <c r="S136" s="20"/>
      <c r="T136" s="20"/>
      <c r="U136" s="20"/>
      <c r="V136" s="4"/>
      <c r="W136" s="4"/>
      <c r="X136" s="11"/>
      <c r="Y136" s="11"/>
      <c r="Z136" s="11"/>
    </row>
    <row r="137" spans="1:26" ht="15.75" customHeight="1">
      <c r="A137" s="22"/>
      <c r="B137" s="22"/>
      <c r="C137" s="22"/>
      <c r="D137" s="22"/>
      <c r="E137" s="22"/>
      <c r="F137" s="22"/>
      <c r="G137" s="22"/>
      <c r="H137" s="22"/>
      <c r="I137" s="22"/>
      <c r="J137" s="22"/>
      <c r="K137" s="19"/>
      <c r="L137" s="22"/>
      <c r="M137" s="22"/>
      <c r="N137" s="22"/>
      <c r="O137" s="22"/>
      <c r="P137" s="20"/>
      <c r="Q137" s="20"/>
      <c r="R137" s="20"/>
      <c r="S137" s="20"/>
      <c r="T137" s="20"/>
      <c r="U137" s="20"/>
      <c r="V137" s="4"/>
      <c r="W137" s="4"/>
      <c r="X137" s="11"/>
      <c r="Y137" s="11"/>
      <c r="Z137" s="11"/>
    </row>
    <row r="138" spans="1:26" ht="15.75" customHeight="1">
      <c r="A138" s="22"/>
      <c r="B138" s="22"/>
      <c r="C138" s="22"/>
      <c r="D138" s="22"/>
      <c r="E138" s="22"/>
      <c r="F138" s="22"/>
      <c r="G138" s="22"/>
      <c r="H138" s="22"/>
      <c r="I138" s="22"/>
      <c r="J138" s="22"/>
      <c r="K138" s="19"/>
      <c r="L138" s="22"/>
      <c r="M138" s="22"/>
      <c r="N138" s="22"/>
      <c r="O138" s="22"/>
      <c r="P138" s="20"/>
      <c r="Q138" s="20"/>
      <c r="R138" s="20"/>
      <c r="S138" s="20"/>
      <c r="T138" s="20"/>
      <c r="U138" s="20"/>
      <c r="V138" s="4"/>
      <c r="W138" s="4"/>
      <c r="X138" s="11"/>
      <c r="Y138" s="11"/>
      <c r="Z138" s="11"/>
    </row>
    <row r="139" spans="1:26" ht="15.75" customHeight="1">
      <c r="A139" s="22"/>
      <c r="B139" s="22"/>
      <c r="C139" s="22"/>
      <c r="D139" s="22"/>
      <c r="E139" s="22"/>
      <c r="F139" s="22"/>
      <c r="G139" s="22"/>
      <c r="H139" s="22"/>
      <c r="I139" s="22"/>
      <c r="J139" s="22"/>
      <c r="K139" s="19"/>
      <c r="L139" s="22"/>
      <c r="M139" s="22"/>
      <c r="N139" s="22"/>
      <c r="O139" s="22"/>
      <c r="P139" s="20"/>
      <c r="Q139" s="20"/>
      <c r="R139" s="20"/>
      <c r="S139" s="20"/>
      <c r="T139" s="20"/>
      <c r="U139" s="20"/>
      <c r="V139" s="4"/>
      <c r="W139" s="4"/>
      <c r="X139" s="11"/>
      <c r="Y139" s="11"/>
      <c r="Z139" s="11"/>
    </row>
    <row r="140" spans="1:26" ht="15.75" customHeight="1">
      <c r="A140" s="22"/>
      <c r="B140" s="22"/>
      <c r="C140" s="22"/>
      <c r="D140" s="22"/>
      <c r="E140" s="22"/>
      <c r="F140" s="22"/>
      <c r="G140" s="22"/>
      <c r="H140" s="22"/>
      <c r="I140" s="22"/>
      <c r="J140" s="22"/>
      <c r="K140" s="19"/>
      <c r="L140" s="22"/>
      <c r="M140" s="22"/>
      <c r="N140" s="22"/>
      <c r="O140" s="22"/>
      <c r="P140" s="20"/>
      <c r="Q140" s="20"/>
      <c r="R140" s="20"/>
      <c r="S140" s="20"/>
      <c r="T140" s="20"/>
      <c r="U140" s="20"/>
      <c r="V140" s="4"/>
      <c r="W140" s="4"/>
      <c r="X140" s="11"/>
      <c r="Y140" s="11"/>
      <c r="Z140" s="11"/>
    </row>
    <row r="141" spans="1:26" ht="15.75" customHeight="1">
      <c r="A141" s="22"/>
      <c r="B141" s="22"/>
      <c r="C141" s="22"/>
      <c r="D141" s="22"/>
      <c r="E141" s="22"/>
      <c r="F141" s="22"/>
      <c r="G141" s="22"/>
      <c r="H141" s="22"/>
      <c r="I141" s="22"/>
      <c r="J141" s="22"/>
      <c r="K141" s="19"/>
      <c r="L141" s="22"/>
      <c r="M141" s="22"/>
      <c r="N141" s="22"/>
      <c r="O141" s="22"/>
      <c r="P141" s="20"/>
      <c r="Q141" s="20"/>
      <c r="R141" s="20"/>
      <c r="S141" s="20"/>
      <c r="T141" s="20"/>
      <c r="U141" s="20"/>
      <c r="V141" s="4"/>
      <c r="W141" s="4"/>
      <c r="X141" s="11"/>
      <c r="Y141" s="11"/>
      <c r="Z141" s="11"/>
    </row>
    <row r="142" spans="1:26" ht="15.75" customHeight="1">
      <c r="A142" s="22"/>
      <c r="B142" s="22"/>
      <c r="C142" s="22"/>
      <c r="D142" s="22"/>
      <c r="E142" s="22"/>
      <c r="F142" s="22"/>
      <c r="G142" s="22"/>
      <c r="H142" s="22"/>
      <c r="I142" s="22"/>
      <c r="J142" s="22"/>
      <c r="K142" s="19"/>
      <c r="L142" s="22"/>
      <c r="M142" s="22"/>
      <c r="N142" s="22"/>
      <c r="O142" s="22"/>
      <c r="P142" s="20"/>
      <c r="Q142" s="20"/>
      <c r="R142" s="20"/>
      <c r="S142" s="20"/>
      <c r="T142" s="20"/>
      <c r="U142" s="20"/>
      <c r="V142" s="4"/>
      <c r="W142" s="4"/>
      <c r="X142" s="11"/>
      <c r="Y142" s="11"/>
      <c r="Z142" s="11"/>
    </row>
    <row r="143" spans="1:26" ht="15.75" customHeight="1">
      <c r="A143" s="22"/>
      <c r="B143" s="22"/>
      <c r="C143" s="22"/>
      <c r="D143" s="22"/>
      <c r="E143" s="22"/>
      <c r="F143" s="22"/>
      <c r="G143" s="22"/>
      <c r="H143" s="22"/>
      <c r="I143" s="22"/>
      <c r="J143" s="22"/>
      <c r="K143" s="19"/>
      <c r="L143" s="22"/>
      <c r="M143" s="22"/>
      <c r="N143" s="22"/>
      <c r="O143" s="22"/>
      <c r="P143" s="20"/>
      <c r="Q143" s="20"/>
      <c r="R143" s="20"/>
      <c r="S143" s="20"/>
      <c r="T143" s="20"/>
      <c r="U143" s="20"/>
      <c r="V143" s="4"/>
      <c r="W143" s="4"/>
      <c r="X143" s="11"/>
      <c r="Y143" s="11"/>
      <c r="Z143" s="11"/>
    </row>
    <row r="144" spans="1:26" ht="15.75" customHeight="1">
      <c r="A144" s="22"/>
      <c r="B144" s="22"/>
      <c r="C144" s="22"/>
      <c r="D144" s="22"/>
      <c r="E144" s="22"/>
      <c r="F144" s="22"/>
      <c r="G144" s="22"/>
      <c r="H144" s="22"/>
      <c r="I144" s="22"/>
      <c r="J144" s="22"/>
      <c r="K144" s="19"/>
      <c r="L144" s="22"/>
      <c r="M144" s="22"/>
      <c r="N144" s="22"/>
      <c r="O144" s="22"/>
      <c r="P144" s="20"/>
      <c r="Q144" s="20"/>
      <c r="R144" s="20"/>
      <c r="S144" s="20"/>
      <c r="T144" s="20"/>
      <c r="U144" s="20"/>
      <c r="V144" s="4"/>
      <c r="W144" s="4"/>
      <c r="X144" s="11"/>
      <c r="Y144" s="11"/>
      <c r="Z144" s="11"/>
    </row>
    <row r="145" spans="1:26" ht="15.75" customHeight="1">
      <c r="A145" s="22"/>
      <c r="B145" s="22"/>
      <c r="C145" s="22"/>
      <c r="D145" s="22"/>
      <c r="E145" s="22"/>
      <c r="F145" s="22"/>
      <c r="G145" s="22"/>
      <c r="H145" s="22"/>
      <c r="I145" s="22"/>
      <c r="J145" s="22"/>
      <c r="K145" s="19"/>
      <c r="L145" s="22"/>
      <c r="M145" s="22"/>
      <c r="N145" s="22"/>
      <c r="O145" s="22"/>
      <c r="P145" s="20"/>
      <c r="Q145" s="20"/>
      <c r="R145" s="20"/>
      <c r="S145" s="20"/>
      <c r="T145" s="20"/>
      <c r="U145" s="20"/>
      <c r="V145" s="4"/>
      <c r="W145" s="4"/>
      <c r="X145" s="11"/>
      <c r="Y145" s="11"/>
      <c r="Z145" s="11"/>
    </row>
    <row r="146" spans="1:26" ht="15.75" customHeight="1">
      <c r="A146" s="22"/>
      <c r="B146" s="22"/>
      <c r="C146" s="22"/>
      <c r="D146" s="22"/>
      <c r="E146" s="22"/>
      <c r="F146" s="22"/>
      <c r="G146" s="22"/>
      <c r="H146" s="22"/>
      <c r="I146" s="22"/>
      <c r="J146" s="22"/>
      <c r="K146" s="19"/>
      <c r="L146" s="22"/>
      <c r="M146" s="22"/>
      <c r="N146" s="22"/>
      <c r="O146" s="22"/>
      <c r="P146" s="20"/>
      <c r="Q146" s="20"/>
      <c r="R146" s="20"/>
      <c r="S146" s="20"/>
      <c r="T146" s="20"/>
      <c r="U146" s="20"/>
      <c r="V146" s="4"/>
      <c r="W146" s="4"/>
      <c r="X146" s="11"/>
      <c r="Y146" s="11"/>
      <c r="Z146" s="11"/>
    </row>
    <row r="147" spans="1:26" ht="15.75" customHeight="1">
      <c r="A147" s="22"/>
      <c r="B147" s="22"/>
      <c r="C147" s="22"/>
      <c r="D147" s="22"/>
      <c r="E147" s="22"/>
      <c r="F147" s="22"/>
      <c r="G147" s="22"/>
      <c r="H147" s="22"/>
      <c r="I147" s="22"/>
      <c r="J147" s="22"/>
      <c r="K147" s="19"/>
      <c r="L147" s="22"/>
      <c r="M147" s="22"/>
      <c r="N147" s="22"/>
      <c r="O147" s="22"/>
      <c r="P147" s="20"/>
      <c r="Q147" s="20"/>
      <c r="R147" s="20"/>
      <c r="S147" s="20"/>
      <c r="T147" s="20"/>
      <c r="U147" s="20"/>
      <c r="V147" s="4"/>
      <c r="W147" s="4"/>
      <c r="X147" s="11"/>
      <c r="Y147" s="11"/>
      <c r="Z147" s="11"/>
    </row>
    <row r="148" spans="1:26" ht="15.75" customHeight="1">
      <c r="A148" s="22"/>
      <c r="B148" s="22"/>
      <c r="C148" s="22"/>
      <c r="D148" s="22"/>
      <c r="E148" s="22"/>
      <c r="F148" s="22"/>
      <c r="G148" s="22"/>
      <c r="H148" s="22"/>
      <c r="I148" s="22"/>
      <c r="J148" s="22"/>
      <c r="K148" s="19"/>
      <c r="L148" s="22"/>
      <c r="M148" s="22"/>
      <c r="N148" s="22"/>
      <c r="O148" s="22"/>
      <c r="P148" s="20"/>
      <c r="Q148" s="20"/>
      <c r="R148" s="20"/>
      <c r="S148" s="20"/>
      <c r="T148" s="20"/>
      <c r="U148" s="20"/>
      <c r="V148" s="4"/>
      <c r="W148" s="4"/>
      <c r="X148" s="11"/>
      <c r="Y148" s="11"/>
      <c r="Z148" s="11"/>
    </row>
    <row r="149" spans="1:26" ht="15.75" customHeight="1">
      <c r="A149" s="22"/>
      <c r="B149" s="22"/>
      <c r="C149" s="22"/>
      <c r="D149" s="22"/>
      <c r="E149" s="22"/>
      <c r="F149" s="22"/>
      <c r="G149" s="22"/>
      <c r="H149" s="22"/>
      <c r="I149" s="22"/>
      <c r="J149" s="22"/>
      <c r="K149" s="19"/>
      <c r="L149" s="22"/>
      <c r="M149" s="22"/>
      <c r="N149" s="22"/>
      <c r="O149" s="22"/>
      <c r="P149" s="20"/>
      <c r="Q149" s="20"/>
      <c r="R149" s="20"/>
      <c r="S149" s="20"/>
      <c r="T149" s="20"/>
      <c r="U149" s="20"/>
      <c r="V149" s="4"/>
      <c r="W149" s="4"/>
      <c r="X149" s="11"/>
      <c r="Y149" s="11"/>
      <c r="Z149" s="11"/>
    </row>
    <row r="150" spans="1:26" ht="15.75" customHeight="1">
      <c r="A150" s="22"/>
      <c r="B150" s="22"/>
      <c r="C150" s="22"/>
      <c r="D150" s="22"/>
      <c r="E150" s="22"/>
      <c r="F150" s="22"/>
      <c r="G150" s="22"/>
      <c r="H150" s="22"/>
      <c r="I150" s="22"/>
      <c r="J150" s="22"/>
      <c r="K150" s="19"/>
      <c r="L150" s="22"/>
      <c r="M150" s="22"/>
      <c r="N150" s="22"/>
      <c r="O150" s="22"/>
      <c r="P150" s="20"/>
      <c r="Q150" s="20"/>
      <c r="R150" s="20"/>
      <c r="S150" s="20"/>
      <c r="T150" s="20"/>
      <c r="U150" s="20"/>
      <c r="V150" s="4"/>
      <c r="W150" s="4"/>
      <c r="X150" s="11"/>
      <c r="Y150" s="11"/>
      <c r="Z150" s="11"/>
    </row>
    <row r="151" spans="1:26" ht="15.75" customHeight="1">
      <c r="A151" s="22"/>
      <c r="B151" s="22"/>
      <c r="C151" s="22"/>
      <c r="D151" s="22"/>
      <c r="E151" s="22"/>
      <c r="F151" s="22"/>
      <c r="G151" s="22"/>
      <c r="H151" s="22"/>
      <c r="I151" s="22"/>
      <c r="J151" s="22"/>
      <c r="K151" s="19"/>
      <c r="L151" s="22"/>
      <c r="M151" s="22"/>
      <c r="N151" s="22"/>
      <c r="O151" s="22"/>
      <c r="P151" s="20"/>
      <c r="Q151" s="20"/>
      <c r="R151" s="20"/>
      <c r="S151" s="20"/>
      <c r="T151" s="20"/>
      <c r="U151" s="20"/>
      <c r="V151" s="4"/>
      <c r="W151" s="4"/>
      <c r="X151" s="11"/>
      <c r="Y151" s="11"/>
      <c r="Z151" s="11"/>
    </row>
    <row r="152" spans="1:26" ht="15.75" customHeight="1">
      <c r="A152" s="22"/>
      <c r="B152" s="22"/>
      <c r="C152" s="22"/>
      <c r="D152" s="22"/>
      <c r="E152" s="22"/>
      <c r="F152" s="22"/>
      <c r="G152" s="22"/>
      <c r="H152" s="22"/>
      <c r="I152" s="22"/>
      <c r="J152" s="22"/>
      <c r="K152" s="19"/>
      <c r="L152" s="22"/>
      <c r="M152" s="22"/>
      <c r="N152" s="22"/>
      <c r="O152" s="22"/>
      <c r="P152" s="20"/>
      <c r="Q152" s="20"/>
      <c r="R152" s="20"/>
      <c r="S152" s="20"/>
      <c r="T152" s="20"/>
      <c r="U152" s="20"/>
      <c r="V152" s="4"/>
      <c r="W152" s="4"/>
      <c r="X152" s="11"/>
      <c r="Y152" s="11"/>
      <c r="Z152" s="11"/>
    </row>
    <row r="153" spans="1:26" ht="15.75" customHeight="1">
      <c r="A153" s="22"/>
      <c r="B153" s="22"/>
      <c r="C153" s="22"/>
      <c r="D153" s="22"/>
      <c r="E153" s="22"/>
      <c r="F153" s="22"/>
      <c r="G153" s="22"/>
      <c r="H153" s="22"/>
      <c r="I153" s="22"/>
      <c r="J153" s="22"/>
      <c r="K153" s="19"/>
      <c r="L153" s="22"/>
      <c r="M153" s="22"/>
      <c r="N153" s="22"/>
      <c r="O153" s="22"/>
      <c r="P153" s="20"/>
      <c r="Q153" s="20"/>
      <c r="R153" s="20"/>
      <c r="S153" s="20"/>
      <c r="T153" s="20"/>
      <c r="U153" s="20"/>
      <c r="V153" s="4"/>
      <c r="W153" s="4"/>
      <c r="X153" s="11"/>
      <c r="Y153" s="11"/>
      <c r="Z153" s="11"/>
    </row>
    <row r="154" spans="1:26" ht="15.75" customHeight="1">
      <c r="A154" s="22"/>
      <c r="B154" s="22"/>
      <c r="C154" s="22"/>
      <c r="D154" s="22"/>
      <c r="E154" s="22"/>
      <c r="F154" s="22"/>
      <c r="G154" s="22"/>
      <c r="H154" s="22"/>
      <c r="I154" s="22"/>
      <c r="J154" s="22"/>
      <c r="K154" s="19"/>
      <c r="L154" s="22"/>
      <c r="M154" s="22"/>
      <c r="N154" s="22"/>
      <c r="O154" s="22"/>
      <c r="P154" s="20"/>
      <c r="Q154" s="20"/>
      <c r="R154" s="20"/>
      <c r="S154" s="20"/>
      <c r="T154" s="20"/>
      <c r="U154" s="20"/>
      <c r="V154" s="4"/>
      <c r="W154" s="4"/>
      <c r="X154" s="11"/>
      <c r="Y154" s="11"/>
      <c r="Z154" s="11"/>
    </row>
    <row r="155" spans="1:26" ht="15.75" customHeight="1">
      <c r="A155" s="22"/>
      <c r="B155" s="22"/>
      <c r="C155" s="22"/>
      <c r="D155" s="22"/>
      <c r="E155" s="22"/>
      <c r="F155" s="22"/>
      <c r="G155" s="22"/>
      <c r="H155" s="22"/>
      <c r="I155" s="22"/>
      <c r="J155" s="22"/>
      <c r="K155" s="19"/>
      <c r="L155" s="22"/>
      <c r="M155" s="22"/>
      <c r="N155" s="22"/>
      <c r="O155" s="22"/>
      <c r="P155" s="20"/>
      <c r="Q155" s="20"/>
      <c r="R155" s="20"/>
      <c r="S155" s="20"/>
      <c r="T155" s="20"/>
      <c r="U155" s="20"/>
      <c r="V155" s="4"/>
      <c r="W155" s="4"/>
      <c r="X155" s="11"/>
      <c r="Y155" s="11"/>
      <c r="Z155" s="11"/>
    </row>
    <row r="156" spans="1:26" ht="15.75" customHeight="1">
      <c r="A156" s="22"/>
      <c r="B156" s="22"/>
      <c r="C156" s="22"/>
      <c r="D156" s="22"/>
      <c r="E156" s="22"/>
      <c r="F156" s="22"/>
      <c r="G156" s="22"/>
      <c r="H156" s="22"/>
      <c r="I156" s="22"/>
      <c r="J156" s="22"/>
      <c r="K156" s="19"/>
      <c r="L156" s="22"/>
      <c r="M156" s="22"/>
      <c r="N156" s="22"/>
      <c r="O156" s="22"/>
      <c r="P156" s="20"/>
      <c r="Q156" s="20"/>
      <c r="R156" s="20"/>
      <c r="S156" s="20"/>
      <c r="T156" s="20"/>
      <c r="U156" s="20"/>
      <c r="V156" s="4"/>
      <c r="W156" s="4"/>
      <c r="X156" s="11"/>
      <c r="Y156" s="11"/>
      <c r="Z156" s="11"/>
    </row>
    <row r="157" spans="1:26" ht="15.75" customHeight="1">
      <c r="A157" s="22"/>
      <c r="B157" s="22"/>
      <c r="C157" s="22"/>
      <c r="D157" s="22"/>
      <c r="E157" s="22"/>
      <c r="F157" s="22"/>
      <c r="G157" s="22"/>
      <c r="H157" s="22"/>
      <c r="I157" s="22"/>
      <c r="J157" s="22"/>
      <c r="K157" s="19"/>
      <c r="L157" s="22"/>
      <c r="M157" s="22"/>
      <c r="N157" s="22"/>
      <c r="O157" s="22"/>
      <c r="P157" s="20"/>
      <c r="Q157" s="20"/>
      <c r="R157" s="20"/>
      <c r="S157" s="20"/>
      <c r="T157" s="20"/>
      <c r="U157" s="20"/>
      <c r="V157" s="4"/>
      <c r="W157" s="4"/>
      <c r="X157" s="11"/>
      <c r="Y157" s="11"/>
      <c r="Z157" s="11"/>
    </row>
    <row r="158" spans="1:26" ht="15.75" customHeight="1">
      <c r="A158" s="22"/>
      <c r="B158" s="22"/>
      <c r="C158" s="22"/>
      <c r="D158" s="22"/>
      <c r="E158" s="22"/>
      <c r="F158" s="22"/>
      <c r="G158" s="22"/>
      <c r="H158" s="22"/>
      <c r="I158" s="22"/>
      <c r="J158" s="22"/>
      <c r="K158" s="19"/>
      <c r="L158" s="22"/>
      <c r="M158" s="22"/>
      <c r="N158" s="22"/>
      <c r="O158" s="22"/>
      <c r="P158" s="20"/>
      <c r="Q158" s="20"/>
      <c r="R158" s="20"/>
      <c r="S158" s="20"/>
      <c r="T158" s="20"/>
      <c r="U158" s="20"/>
      <c r="V158" s="4"/>
      <c r="W158" s="4"/>
      <c r="X158" s="11"/>
      <c r="Y158" s="11"/>
      <c r="Z158" s="11"/>
    </row>
    <row r="159" spans="1:26" ht="15.75" customHeight="1">
      <c r="A159" s="22"/>
      <c r="B159" s="22"/>
      <c r="C159" s="22"/>
      <c r="D159" s="22"/>
      <c r="E159" s="22"/>
      <c r="F159" s="22"/>
      <c r="G159" s="22"/>
      <c r="H159" s="22"/>
      <c r="I159" s="22"/>
      <c r="J159" s="22"/>
      <c r="K159" s="19"/>
      <c r="L159" s="22"/>
      <c r="M159" s="22"/>
      <c r="N159" s="22"/>
      <c r="O159" s="22"/>
      <c r="P159" s="20"/>
      <c r="Q159" s="20"/>
      <c r="R159" s="20"/>
      <c r="S159" s="20"/>
      <c r="T159" s="20"/>
      <c r="U159" s="20"/>
      <c r="V159" s="4"/>
      <c r="W159" s="4"/>
      <c r="X159" s="11"/>
      <c r="Y159" s="11"/>
      <c r="Z159" s="11"/>
    </row>
    <row r="160" spans="1:26" ht="15.75" customHeight="1">
      <c r="A160" s="22"/>
      <c r="B160" s="22"/>
      <c r="C160" s="22"/>
      <c r="D160" s="22"/>
      <c r="E160" s="22"/>
      <c r="F160" s="22"/>
      <c r="G160" s="22"/>
      <c r="H160" s="22"/>
      <c r="I160" s="22"/>
      <c r="J160" s="22"/>
      <c r="K160" s="19"/>
      <c r="L160" s="22"/>
      <c r="M160" s="22"/>
      <c r="N160" s="22"/>
      <c r="O160" s="22"/>
      <c r="P160" s="20"/>
      <c r="Q160" s="20"/>
      <c r="R160" s="20"/>
      <c r="S160" s="20"/>
      <c r="T160" s="20"/>
      <c r="U160" s="20"/>
      <c r="V160" s="4"/>
      <c r="W160" s="4"/>
      <c r="X160" s="11"/>
      <c r="Y160" s="11"/>
      <c r="Z160" s="11"/>
    </row>
    <row r="161" spans="1:26" ht="15.75" customHeight="1">
      <c r="A161" s="22"/>
      <c r="B161" s="22"/>
      <c r="C161" s="22"/>
      <c r="D161" s="22"/>
      <c r="E161" s="22"/>
      <c r="F161" s="22"/>
      <c r="G161" s="22"/>
      <c r="H161" s="22"/>
      <c r="I161" s="22"/>
      <c r="J161" s="22"/>
      <c r="K161" s="19"/>
      <c r="L161" s="22"/>
      <c r="M161" s="22"/>
      <c r="N161" s="22"/>
      <c r="O161" s="22"/>
      <c r="P161" s="20"/>
      <c r="Q161" s="20"/>
      <c r="R161" s="20"/>
      <c r="S161" s="20"/>
      <c r="T161" s="20"/>
      <c r="U161" s="20"/>
      <c r="V161" s="4"/>
      <c r="W161" s="4"/>
      <c r="X161" s="11"/>
      <c r="Y161" s="11"/>
      <c r="Z161" s="11"/>
    </row>
    <row r="162" spans="1:26" ht="15.75" customHeight="1">
      <c r="A162" s="22"/>
      <c r="B162" s="22"/>
      <c r="C162" s="22"/>
      <c r="D162" s="22"/>
      <c r="E162" s="22"/>
      <c r="F162" s="22"/>
      <c r="G162" s="22"/>
      <c r="H162" s="22"/>
      <c r="I162" s="22"/>
      <c r="J162" s="22"/>
      <c r="K162" s="19"/>
      <c r="L162" s="22"/>
      <c r="M162" s="22"/>
      <c r="N162" s="22"/>
      <c r="O162" s="22"/>
      <c r="P162" s="20"/>
      <c r="Q162" s="20"/>
      <c r="R162" s="20"/>
      <c r="S162" s="20"/>
      <c r="T162" s="20"/>
      <c r="U162" s="20"/>
      <c r="V162" s="4"/>
      <c r="W162" s="4"/>
      <c r="X162" s="11"/>
      <c r="Y162" s="11"/>
      <c r="Z162" s="11"/>
    </row>
    <row r="163" spans="1:26" ht="15.75" customHeight="1">
      <c r="A163" s="22"/>
      <c r="B163" s="22"/>
      <c r="C163" s="22"/>
      <c r="D163" s="22"/>
      <c r="E163" s="22"/>
      <c r="F163" s="22"/>
      <c r="G163" s="22"/>
      <c r="H163" s="22"/>
      <c r="I163" s="22"/>
      <c r="J163" s="22"/>
      <c r="K163" s="19"/>
      <c r="L163" s="22"/>
      <c r="M163" s="22"/>
      <c r="N163" s="22"/>
      <c r="O163" s="22"/>
      <c r="P163" s="20"/>
      <c r="Q163" s="20"/>
      <c r="R163" s="20"/>
      <c r="S163" s="20"/>
      <c r="T163" s="20"/>
      <c r="U163" s="20"/>
      <c r="V163" s="4"/>
      <c r="W163" s="4"/>
      <c r="X163" s="11"/>
      <c r="Y163" s="11"/>
      <c r="Z163" s="11"/>
    </row>
    <row r="164" spans="1:26" ht="15.75" customHeight="1">
      <c r="A164" s="22"/>
      <c r="B164" s="22"/>
      <c r="C164" s="22"/>
      <c r="D164" s="22"/>
      <c r="E164" s="22"/>
      <c r="F164" s="22"/>
      <c r="G164" s="22"/>
      <c r="H164" s="22"/>
      <c r="I164" s="22"/>
      <c r="J164" s="22"/>
      <c r="K164" s="19"/>
      <c r="L164" s="22"/>
      <c r="M164" s="22"/>
      <c r="N164" s="22"/>
      <c r="O164" s="22"/>
      <c r="P164" s="20"/>
      <c r="Q164" s="20"/>
      <c r="R164" s="20"/>
      <c r="S164" s="20"/>
      <c r="T164" s="20"/>
      <c r="U164" s="20"/>
      <c r="V164" s="4"/>
      <c r="W164" s="4"/>
      <c r="X164" s="11"/>
      <c r="Y164" s="11"/>
      <c r="Z164" s="11"/>
    </row>
    <row r="165" spans="1:26" ht="15.75" customHeight="1">
      <c r="A165" s="22"/>
      <c r="B165" s="22"/>
      <c r="C165" s="22"/>
      <c r="D165" s="22"/>
      <c r="E165" s="22"/>
      <c r="F165" s="22"/>
      <c r="G165" s="22"/>
      <c r="H165" s="22"/>
      <c r="I165" s="22"/>
      <c r="J165" s="22"/>
      <c r="K165" s="19"/>
      <c r="L165" s="22"/>
      <c r="M165" s="22"/>
      <c r="N165" s="22"/>
      <c r="O165" s="22"/>
      <c r="P165" s="20"/>
      <c r="Q165" s="20"/>
      <c r="R165" s="20"/>
      <c r="S165" s="20"/>
      <c r="T165" s="20"/>
      <c r="U165" s="20"/>
      <c r="V165" s="4"/>
      <c r="W165" s="4"/>
      <c r="X165" s="11"/>
      <c r="Y165" s="11"/>
      <c r="Z165" s="11"/>
    </row>
    <row r="166" spans="1:26" ht="15.75" customHeight="1">
      <c r="A166" s="22"/>
      <c r="B166" s="22"/>
      <c r="C166" s="22"/>
      <c r="D166" s="22"/>
      <c r="E166" s="22"/>
      <c r="F166" s="22"/>
      <c r="G166" s="22"/>
      <c r="H166" s="22"/>
      <c r="I166" s="22"/>
      <c r="J166" s="22"/>
      <c r="K166" s="19"/>
      <c r="L166" s="22"/>
      <c r="M166" s="22"/>
      <c r="N166" s="22"/>
      <c r="O166" s="22"/>
      <c r="P166" s="20"/>
      <c r="Q166" s="20"/>
      <c r="R166" s="20"/>
      <c r="S166" s="20"/>
      <c r="T166" s="20"/>
      <c r="U166" s="20"/>
      <c r="V166" s="4"/>
      <c r="W166" s="4"/>
      <c r="X166" s="11"/>
      <c r="Y166" s="11"/>
      <c r="Z166" s="11"/>
    </row>
    <row r="167" spans="1:26" ht="15.75" customHeight="1">
      <c r="A167" s="22"/>
      <c r="B167" s="22"/>
      <c r="C167" s="22"/>
      <c r="D167" s="22"/>
      <c r="E167" s="22"/>
      <c r="F167" s="22"/>
      <c r="G167" s="22"/>
      <c r="H167" s="22"/>
      <c r="I167" s="22"/>
      <c r="J167" s="22"/>
      <c r="K167" s="19"/>
      <c r="L167" s="22"/>
      <c r="M167" s="22"/>
      <c r="N167" s="22"/>
      <c r="O167" s="22"/>
      <c r="P167" s="20"/>
      <c r="Q167" s="20"/>
      <c r="R167" s="20"/>
      <c r="S167" s="20"/>
      <c r="T167" s="20"/>
      <c r="U167" s="20"/>
      <c r="V167" s="4"/>
      <c r="W167" s="4"/>
      <c r="X167" s="11"/>
      <c r="Y167" s="11"/>
      <c r="Z167" s="11"/>
    </row>
    <row r="168" spans="1:26" ht="15.75" customHeight="1">
      <c r="A168" s="22"/>
      <c r="B168" s="22"/>
      <c r="C168" s="22"/>
      <c r="D168" s="22"/>
      <c r="E168" s="22"/>
      <c r="F168" s="22"/>
      <c r="G168" s="22"/>
      <c r="H168" s="22"/>
      <c r="I168" s="22"/>
      <c r="J168" s="22"/>
      <c r="K168" s="19"/>
      <c r="L168" s="22"/>
      <c r="M168" s="22"/>
      <c r="N168" s="22"/>
      <c r="O168" s="22"/>
      <c r="P168" s="20"/>
      <c r="Q168" s="20"/>
      <c r="R168" s="20"/>
      <c r="S168" s="20"/>
      <c r="T168" s="20"/>
      <c r="U168" s="20"/>
      <c r="V168" s="4"/>
      <c r="W168" s="4"/>
      <c r="X168" s="11"/>
      <c r="Y168" s="11"/>
      <c r="Z168" s="11"/>
    </row>
    <row r="169" spans="1:26" ht="15.75" customHeight="1">
      <c r="A169" s="22"/>
      <c r="B169" s="22"/>
      <c r="C169" s="22"/>
      <c r="D169" s="22"/>
      <c r="E169" s="22"/>
      <c r="F169" s="22"/>
      <c r="G169" s="22"/>
      <c r="H169" s="22"/>
      <c r="I169" s="22"/>
      <c r="J169" s="22"/>
      <c r="K169" s="19"/>
      <c r="L169" s="22"/>
      <c r="M169" s="22"/>
      <c r="N169" s="22"/>
      <c r="O169" s="22"/>
      <c r="P169" s="20"/>
      <c r="Q169" s="20"/>
      <c r="R169" s="20"/>
      <c r="S169" s="20"/>
      <c r="T169" s="20"/>
      <c r="U169" s="20"/>
      <c r="V169" s="4"/>
      <c r="W169" s="4"/>
      <c r="X169" s="11"/>
      <c r="Y169" s="11"/>
      <c r="Z169" s="11"/>
    </row>
    <row r="170" spans="1:26" ht="15.75" customHeight="1">
      <c r="A170" s="22"/>
      <c r="B170" s="22"/>
      <c r="C170" s="22"/>
      <c r="D170" s="22"/>
      <c r="E170" s="22"/>
      <c r="F170" s="22"/>
      <c r="G170" s="22"/>
      <c r="H170" s="22"/>
      <c r="I170" s="22"/>
      <c r="J170" s="22"/>
      <c r="K170" s="19"/>
      <c r="L170" s="22"/>
      <c r="M170" s="22"/>
      <c r="N170" s="22"/>
      <c r="O170" s="22"/>
      <c r="P170" s="20"/>
      <c r="Q170" s="20"/>
      <c r="R170" s="20"/>
      <c r="S170" s="20"/>
      <c r="T170" s="20"/>
      <c r="U170" s="20"/>
      <c r="V170" s="4"/>
      <c r="W170" s="4"/>
      <c r="X170" s="11"/>
      <c r="Y170" s="11"/>
      <c r="Z170" s="11"/>
    </row>
    <row r="171" spans="1:26" ht="15.75" customHeight="1">
      <c r="A171" s="22"/>
      <c r="B171" s="22"/>
      <c r="C171" s="22"/>
      <c r="D171" s="22"/>
      <c r="E171" s="22"/>
      <c r="F171" s="22"/>
      <c r="G171" s="22"/>
      <c r="H171" s="22"/>
      <c r="I171" s="22"/>
      <c r="J171" s="22"/>
      <c r="K171" s="19"/>
      <c r="L171" s="22"/>
      <c r="M171" s="22"/>
      <c r="N171" s="22"/>
      <c r="O171" s="22"/>
      <c r="P171" s="20"/>
      <c r="Q171" s="20"/>
      <c r="R171" s="20"/>
      <c r="S171" s="20"/>
      <c r="T171" s="20"/>
      <c r="U171" s="20"/>
      <c r="V171" s="4"/>
      <c r="W171" s="4"/>
      <c r="X171" s="11"/>
      <c r="Y171" s="11"/>
      <c r="Z171" s="11"/>
    </row>
    <row r="172" spans="1:26" ht="15.75" customHeight="1">
      <c r="A172" s="22"/>
      <c r="B172" s="22"/>
      <c r="C172" s="22"/>
      <c r="D172" s="22"/>
      <c r="E172" s="22"/>
      <c r="F172" s="22"/>
      <c r="G172" s="22"/>
      <c r="H172" s="22"/>
      <c r="I172" s="22"/>
      <c r="J172" s="22"/>
      <c r="K172" s="19"/>
      <c r="L172" s="22"/>
      <c r="M172" s="22"/>
      <c r="N172" s="22"/>
      <c r="O172" s="22"/>
      <c r="P172" s="20"/>
      <c r="Q172" s="20"/>
      <c r="R172" s="20"/>
      <c r="S172" s="20"/>
      <c r="T172" s="20"/>
      <c r="U172" s="20"/>
      <c r="V172" s="4"/>
      <c r="W172" s="4"/>
      <c r="X172" s="11"/>
      <c r="Y172" s="11"/>
      <c r="Z172" s="11"/>
    </row>
    <row r="173" spans="1:26" ht="15.75" customHeight="1">
      <c r="A173" s="22"/>
      <c r="B173" s="22"/>
      <c r="C173" s="22"/>
      <c r="D173" s="22"/>
      <c r="E173" s="22"/>
      <c r="F173" s="22"/>
      <c r="G173" s="22"/>
      <c r="H173" s="22"/>
      <c r="I173" s="22"/>
      <c r="J173" s="22"/>
      <c r="K173" s="19"/>
      <c r="L173" s="22"/>
      <c r="M173" s="22"/>
      <c r="N173" s="22"/>
      <c r="O173" s="22"/>
      <c r="P173" s="20"/>
      <c r="Q173" s="20"/>
      <c r="R173" s="20"/>
      <c r="S173" s="20"/>
      <c r="T173" s="20"/>
      <c r="U173" s="20"/>
      <c r="V173" s="4"/>
      <c r="W173" s="4"/>
      <c r="X173" s="11"/>
      <c r="Y173" s="11"/>
      <c r="Z173" s="11"/>
    </row>
    <row r="174" spans="1:26" ht="15.75" customHeight="1">
      <c r="A174" s="22"/>
      <c r="B174" s="22"/>
      <c r="C174" s="22"/>
      <c r="D174" s="22"/>
      <c r="E174" s="22"/>
      <c r="F174" s="22"/>
      <c r="G174" s="22"/>
      <c r="H174" s="22"/>
      <c r="I174" s="22"/>
      <c r="J174" s="22"/>
      <c r="K174" s="19"/>
      <c r="L174" s="22"/>
      <c r="M174" s="22"/>
      <c r="N174" s="22"/>
      <c r="O174" s="22"/>
      <c r="P174" s="20"/>
      <c r="Q174" s="20"/>
      <c r="R174" s="20"/>
      <c r="S174" s="20"/>
      <c r="T174" s="20"/>
      <c r="U174" s="20"/>
      <c r="V174" s="4"/>
      <c r="W174" s="4"/>
      <c r="X174" s="11"/>
      <c r="Y174" s="11"/>
      <c r="Z174" s="11"/>
    </row>
    <row r="175" spans="1:26" ht="15.75" customHeight="1">
      <c r="A175" s="22"/>
      <c r="B175" s="22"/>
      <c r="C175" s="22"/>
      <c r="D175" s="22"/>
      <c r="E175" s="22"/>
      <c r="F175" s="22"/>
      <c r="G175" s="22"/>
      <c r="H175" s="22"/>
      <c r="I175" s="22"/>
      <c r="J175" s="22"/>
      <c r="K175" s="19"/>
      <c r="L175" s="22"/>
      <c r="M175" s="22"/>
      <c r="N175" s="22"/>
      <c r="O175" s="22"/>
      <c r="P175" s="20"/>
      <c r="Q175" s="20"/>
      <c r="R175" s="20"/>
      <c r="S175" s="20"/>
      <c r="T175" s="20"/>
      <c r="U175" s="20"/>
      <c r="V175" s="4"/>
      <c r="W175" s="4"/>
      <c r="X175" s="11"/>
      <c r="Y175" s="11"/>
      <c r="Z175" s="11"/>
    </row>
    <row r="176" spans="1:26" ht="15.75" customHeight="1">
      <c r="A176" s="22"/>
      <c r="B176" s="22"/>
      <c r="C176" s="22"/>
      <c r="D176" s="22"/>
      <c r="E176" s="22"/>
      <c r="F176" s="22"/>
      <c r="G176" s="22"/>
      <c r="H176" s="22"/>
      <c r="I176" s="22"/>
      <c r="J176" s="22"/>
      <c r="K176" s="19"/>
      <c r="L176" s="22"/>
      <c r="M176" s="22"/>
      <c r="N176" s="22"/>
      <c r="O176" s="22"/>
      <c r="P176" s="20"/>
      <c r="Q176" s="20"/>
      <c r="R176" s="20"/>
      <c r="S176" s="20"/>
      <c r="T176" s="20"/>
      <c r="U176" s="20"/>
      <c r="V176" s="4"/>
      <c r="W176" s="4"/>
      <c r="X176" s="11"/>
      <c r="Y176" s="11"/>
      <c r="Z176" s="11"/>
    </row>
    <row r="177" spans="1:26" ht="15.75" customHeight="1">
      <c r="A177" s="22"/>
      <c r="B177" s="22"/>
      <c r="C177" s="22"/>
      <c r="D177" s="22"/>
      <c r="E177" s="22"/>
      <c r="F177" s="22"/>
      <c r="G177" s="22"/>
      <c r="H177" s="22"/>
      <c r="I177" s="22"/>
      <c r="J177" s="22"/>
      <c r="K177" s="19"/>
      <c r="L177" s="22"/>
      <c r="M177" s="22"/>
      <c r="N177" s="22"/>
      <c r="O177" s="22"/>
      <c r="P177" s="20"/>
      <c r="Q177" s="20"/>
      <c r="R177" s="20"/>
      <c r="S177" s="20"/>
      <c r="T177" s="20"/>
      <c r="U177" s="20"/>
      <c r="V177" s="4"/>
      <c r="W177" s="4"/>
      <c r="X177" s="11"/>
      <c r="Y177" s="11"/>
      <c r="Z177" s="11"/>
    </row>
    <row r="178" spans="1:26" ht="15.75" customHeight="1">
      <c r="A178" s="22"/>
      <c r="B178" s="22"/>
      <c r="C178" s="22"/>
      <c r="D178" s="22"/>
      <c r="E178" s="22"/>
      <c r="F178" s="22"/>
      <c r="G178" s="22"/>
      <c r="H178" s="22"/>
      <c r="I178" s="22"/>
      <c r="J178" s="22"/>
      <c r="K178" s="19"/>
      <c r="L178" s="22"/>
      <c r="M178" s="22"/>
      <c r="N178" s="22"/>
      <c r="O178" s="22"/>
      <c r="P178" s="20"/>
      <c r="Q178" s="20"/>
      <c r="R178" s="20"/>
      <c r="S178" s="20"/>
      <c r="T178" s="20"/>
      <c r="U178" s="20"/>
      <c r="V178" s="4"/>
      <c r="W178" s="4"/>
      <c r="X178" s="11"/>
      <c r="Y178" s="11"/>
      <c r="Z178" s="11"/>
    </row>
    <row r="179" spans="1:26" ht="15.75" customHeight="1">
      <c r="A179" s="22"/>
      <c r="B179" s="22"/>
      <c r="C179" s="22"/>
      <c r="D179" s="22"/>
      <c r="E179" s="22"/>
      <c r="F179" s="22"/>
      <c r="G179" s="22"/>
      <c r="H179" s="22"/>
      <c r="I179" s="22"/>
      <c r="J179" s="22"/>
      <c r="K179" s="19"/>
      <c r="L179" s="22"/>
      <c r="M179" s="22"/>
      <c r="N179" s="22"/>
      <c r="O179" s="22"/>
      <c r="P179" s="20"/>
      <c r="Q179" s="20"/>
      <c r="R179" s="20"/>
      <c r="S179" s="20"/>
      <c r="T179" s="20"/>
      <c r="U179" s="20"/>
      <c r="V179" s="4"/>
      <c r="W179" s="4"/>
      <c r="X179" s="11"/>
      <c r="Y179" s="11"/>
      <c r="Z179" s="11"/>
    </row>
    <row r="180" spans="1:26" ht="15.75" customHeight="1">
      <c r="A180" s="22"/>
      <c r="B180" s="22"/>
      <c r="C180" s="22"/>
      <c r="D180" s="22"/>
      <c r="E180" s="22"/>
      <c r="F180" s="22"/>
      <c r="G180" s="22"/>
      <c r="H180" s="22"/>
      <c r="I180" s="22"/>
      <c r="J180" s="22"/>
      <c r="K180" s="19"/>
      <c r="L180" s="22"/>
      <c r="M180" s="22"/>
      <c r="N180" s="22"/>
      <c r="O180" s="22"/>
      <c r="P180" s="20"/>
      <c r="Q180" s="20"/>
      <c r="R180" s="20"/>
      <c r="S180" s="20"/>
      <c r="T180" s="20"/>
      <c r="U180" s="20"/>
      <c r="V180" s="4"/>
      <c r="W180" s="4"/>
      <c r="X180" s="11"/>
      <c r="Y180" s="11"/>
      <c r="Z180" s="11"/>
    </row>
    <row r="181" spans="1:26" ht="15.75" customHeight="1">
      <c r="A181" s="22"/>
      <c r="B181" s="22"/>
      <c r="C181" s="22"/>
      <c r="D181" s="22"/>
      <c r="E181" s="22"/>
      <c r="F181" s="22"/>
      <c r="G181" s="22"/>
      <c r="H181" s="22"/>
      <c r="I181" s="22"/>
      <c r="J181" s="22"/>
      <c r="K181" s="19"/>
      <c r="L181" s="22"/>
      <c r="M181" s="22"/>
      <c r="N181" s="22"/>
      <c r="O181" s="22"/>
      <c r="P181" s="20"/>
      <c r="Q181" s="20"/>
      <c r="R181" s="20"/>
      <c r="S181" s="20"/>
      <c r="T181" s="20"/>
      <c r="U181" s="20"/>
      <c r="V181" s="4"/>
      <c r="W181" s="4"/>
      <c r="X181" s="11"/>
      <c r="Y181" s="11"/>
      <c r="Z181" s="11"/>
    </row>
    <row r="182" spans="1:26" ht="15.75" customHeight="1">
      <c r="A182" s="22"/>
      <c r="B182" s="22"/>
      <c r="C182" s="22"/>
      <c r="D182" s="22"/>
      <c r="E182" s="22"/>
      <c r="F182" s="22"/>
      <c r="G182" s="22"/>
      <c r="H182" s="22"/>
      <c r="I182" s="22"/>
      <c r="J182" s="22"/>
      <c r="K182" s="19"/>
      <c r="L182" s="22"/>
      <c r="M182" s="22"/>
      <c r="N182" s="22"/>
      <c r="O182" s="22"/>
      <c r="P182" s="20"/>
      <c r="Q182" s="20"/>
      <c r="R182" s="20"/>
      <c r="S182" s="20"/>
      <c r="T182" s="20"/>
      <c r="U182" s="20"/>
      <c r="V182" s="4"/>
      <c r="W182" s="4"/>
      <c r="X182" s="11"/>
      <c r="Y182" s="11"/>
      <c r="Z182" s="11"/>
    </row>
    <row r="183" spans="1:26" ht="15.75" customHeight="1">
      <c r="A183" s="22"/>
      <c r="B183" s="22"/>
      <c r="C183" s="22"/>
      <c r="D183" s="22"/>
      <c r="E183" s="22"/>
      <c r="F183" s="22"/>
      <c r="G183" s="22"/>
      <c r="H183" s="22"/>
      <c r="I183" s="22"/>
      <c r="J183" s="22"/>
      <c r="K183" s="19"/>
      <c r="L183" s="22"/>
      <c r="M183" s="22"/>
      <c r="N183" s="22"/>
      <c r="O183" s="22"/>
      <c r="P183" s="20"/>
      <c r="Q183" s="20"/>
      <c r="R183" s="20"/>
      <c r="S183" s="20"/>
      <c r="T183" s="20"/>
      <c r="U183" s="20"/>
      <c r="V183" s="4"/>
      <c r="W183" s="4"/>
      <c r="X183" s="11"/>
      <c r="Y183" s="11"/>
      <c r="Z183" s="11"/>
    </row>
    <row r="184" spans="1:26" ht="15.75" customHeight="1">
      <c r="A184" s="22"/>
      <c r="B184" s="22"/>
      <c r="C184" s="22"/>
      <c r="D184" s="22"/>
      <c r="E184" s="22"/>
      <c r="F184" s="22"/>
      <c r="G184" s="22"/>
      <c r="H184" s="22"/>
      <c r="I184" s="22"/>
      <c r="J184" s="22"/>
      <c r="K184" s="19"/>
      <c r="L184" s="22"/>
      <c r="M184" s="22"/>
      <c r="N184" s="22"/>
      <c r="O184" s="22"/>
      <c r="P184" s="20"/>
      <c r="Q184" s="20"/>
      <c r="R184" s="20"/>
      <c r="S184" s="20"/>
      <c r="T184" s="20"/>
      <c r="U184" s="20"/>
      <c r="V184" s="4"/>
      <c r="W184" s="4"/>
      <c r="X184" s="11"/>
      <c r="Y184" s="11"/>
      <c r="Z184" s="11"/>
    </row>
    <row r="185" spans="1:26" ht="15.75" customHeight="1">
      <c r="A185" s="22"/>
      <c r="B185" s="22"/>
      <c r="C185" s="22"/>
      <c r="D185" s="22"/>
      <c r="E185" s="22"/>
      <c r="F185" s="22"/>
      <c r="G185" s="22"/>
      <c r="H185" s="22"/>
      <c r="I185" s="22"/>
      <c r="J185" s="22"/>
      <c r="K185" s="19"/>
      <c r="L185" s="22"/>
      <c r="M185" s="22"/>
      <c r="N185" s="22"/>
      <c r="O185" s="22"/>
      <c r="P185" s="20"/>
      <c r="Q185" s="20"/>
      <c r="R185" s="20"/>
      <c r="S185" s="20"/>
      <c r="T185" s="20"/>
      <c r="U185" s="20"/>
      <c r="V185" s="4"/>
      <c r="W185" s="4"/>
      <c r="X185" s="11"/>
      <c r="Y185" s="11"/>
      <c r="Z185" s="11"/>
    </row>
    <row r="186" spans="1:26" ht="15.75" customHeight="1">
      <c r="A186" s="22"/>
      <c r="B186" s="22"/>
      <c r="C186" s="22"/>
      <c r="D186" s="22"/>
      <c r="E186" s="22"/>
      <c r="F186" s="22"/>
      <c r="G186" s="22"/>
      <c r="H186" s="22"/>
      <c r="I186" s="22"/>
      <c r="J186" s="22"/>
      <c r="K186" s="19"/>
      <c r="L186" s="22"/>
      <c r="M186" s="22"/>
      <c r="N186" s="22"/>
      <c r="O186" s="22"/>
      <c r="P186" s="20"/>
      <c r="Q186" s="20"/>
      <c r="R186" s="20"/>
      <c r="S186" s="20"/>
      <c r="T186" s="20"/>
      <c r="U186" s="20"/>
      <c r="V186" s="4"/>
      <c r="W186" s="4"/>
      <c r="X186" s="11"/>
      <c r="Y186" s="11"/>
      <c r="Z186" s="11"/>
    </row>
    <row r="187" spans="1:26" ht="15.75" customHeight="1">
      <c r="A187" s="22"/>
      <c r="B187" s="22"/>
      <c r="C187" s="22"/>
      <c r="D187" s="22"/>
      <c r="E187" s="22"/>
      <c r="F187" s="22"/>
      <c r="G187" s="22"/>
      <c r="H187" s="22"/>
      <c r="I187" s="22"/>
      <c r="J187" s="22"/>
      <c r="K187" s="19"/>
      <c r="L187" s="22"/>
      <c r="M187" s="22"/>
      <c r="N187" s="22"/>
      <c r="O187" s="22"/>
      <c r="P187" s="20"/>
      <c r="Q187" s="20"/>
      <c r="R187" s="20"/>
      <c r="S187" s="20"/>
      <c r="T187" s="20"/>
      <c r="U187" s="20"/>
      <c r="V187" s="4"/>
      <c r="W187" s="4"/>
      <c r="X187" s="11"/>
      <c r="Y187" s="11"/>
      <c r="Z187" s="11"/>
    </row>
    <row r="188" spans="1:26" ht="15.75" customHeight="1">
      <c r="A188" s="22"/>
      <c r="B188" s="22"/>
      <c r="C188" s="22"/>
      <c r="D188" s="22"/>
      <c r="E188" s="22"/>
      <c r="F188" s="22"/>
      <c r="G188" s="22"/>
      <c r="H188" s="22"/>
      <c r="I188" s="22"/>
      <c r="J188" s="22"/>
      <c r="K188" s="19"/>
      <c r="L188" s="22"/>
      <c r="M188" s="22"/>
      <c r="N188" s="22"/>
      <c r="O188" s="22"/>
      <c r="P188" s="20"/>
      <c r="Q188" s="20"/>
      <c r="R188" s="20"/>
      <c r="S188" s="20"/>
      <c r="T188" s="20"/>
      <c r="U188" s="20"/>
      <c r="V188" s="4"/>
      <c r="W188" s="4"/>
      <c r="X188" s="11"/>
      <c r="Y188" s="11"/>
      <c r="Z188" s="11"/>
    </row>
    <row r="189" spans="1:26" ht="15.75" customHeight="1">
      <c r="A189" s="22"/>
      <c r="B189" s="22"/>
      <c r="C189" s="22"/>
      <c r="D189" s="22"/>
      <c r="E189" s="22"/>
      <c r="F189" s="22"/>
      <c r="G189" s="22"/>
      <c r="H189" s="22"/>
      <c r="I189" s="22"/>
      <c r="J189" s="22"/>
      <c r="K189" s="19"/>
      <c r="L189" s="22"/>
      <c r="M189" s="22"/>
      <c r="N189" s="22"/>
      <c r="O189" s="22"/>
      <c r="P189" s="20"/>
      <c r="Q189" s="20"/>
      <c r="R189" s="20"/>
      <c r="S189" s="20"/>
      <c r="T189" s="20"/>
      <c r="U189" s="20"/>
      <c r="V189" s="4"/>
      <c r="W189" s="4"/>
      <c r="X189" s="11"/>
      <c r="Y189" s="11"/>
      <c r="Z189" s="11"/>
    </row>
    <row r="190" spans="1:26" ht="15.75" customHeight="1">
      <c r="A190" s="22"/>
      <c r="B190" s="22"/>
      <c r="C190" s="22"/>
      <c r="D190" s="22"/>
      <c r="E190" s="22"/>
      <c r="F190" s="22"/>
      <c r="G190" s="22"/>
      <c r="H190" s="22"/>
      <c r="I190" s="22"/>
      <c r="J190" s="22"/>
      <c r="K190" s="19"/>
      <c r="L190" s="22"/>
      <c r="M190" s="22"/>
      <c r="N190" s="22"/>
      <c r="O190" s="22"/>
      <c r="P190" s="20"/>
      <c r="Q190" s="20"/>
      <c r="R190" s="20"/>
      <c r="S190" s="20"/>
      <c r="T190" s="20"/>
      <c r="U190" s="20"/>
      <c r="V190" s="4"/>
      <c r="W190" s="4"/>
      <c r="X190" s="11"/>
      <c r="Y190" s="11"/>
      <c r="Z190" s="11"/>
    </row>
    <row r="191" spans="1:26" ht="15.75" customHeight="1">
      <c r="A191" s="22"/>
      <c r="B191" s="22"/>
      <c r="C191" s="22"/>
      <c r="D191" s="22"/>
      <c r="E191" s="22"/>
      <c r="F191" s="22"/>
      <c r="G191" s="22"/>
      <c r="H191" s="22"/>
      <c r="I191" s="22"/>
      <c r="J191" s="22"/>
      <c r="K191" s="19"/>
      <c r="L191" s="22"/>
      <c r="M191" s="22"/>
      <c r="N191" s="22"/>
      <c r="O191" s="22"/>
      <c r="P191" s="20"/>
      <c r="Q191" s="20"/>
      <c r="R191" s="20"/>
      <c r="S191" s="20"/>
      <c r="T191" s="20"/>
      <c r="U191" s="20"/>
      <c r="V191" s="4"/>
      <c r="W191" s="4"/>
      <c r="X191" s="11"/>
      <c r="Y191" s="11"/>
      <c r="Z191" s="11"/>
    </row>
    <row r="192" spans="1:26" ht="15.75" customHeight="1">
      <c r="A192" s="22"/>
      <c r="B192" s="22"/>
      <c r="C192" s="22"/>
      <c r="D192" s="22"/>
      <c r="E192" s="22"/>
      <c r="F192" s="22"/>
      <c r="G192" s="22"/>
      <c r="H192" s="22"/>
      <c r="I192" s="22"/>
      <c r="J192" s="22"/>
      <c r="K192" s="19"/>
      <c r="L192" s="22"/>
      <c r="M192" s="22"/>
      <c r="N192" s="22"/>
      <c r="O192" s="22"/>
      <c r="P192" s="20"/>
      <c r="Q192" s="20"/>
      <c r="R192" s="20"/>
      <c r="S192" s="20"/>
      <c r="T192" s="20"/>
      <c r="U192" s="20"/>
      <c r="V192" s="4"/>
      <c r="W192" s="4"/>
      <c r="X192" s="11"/>
      <c r="Y192" s="11"/>
      <c r="Z192" s="11"/>
    </row>
    <row r="193" spans="1:26" ht="15.75" customHeight="1">
      <c r="A193" s="22"/>
      <c r="B193" s="22"/>
      <c r="C193" s="22"/>
      <c r="D193" s="22"/>
      <c r="E193" s="22"/>
      <c r="F193" s="22"/>
      <c r="G193" s="22"/>
      <c r="H193" s="22"/>
      <c r="I193" s="22"/>
      <c r="J193" s="22"/>
      <c r="K193" s="19"/>
      <c r="L193" s="22"/>
      <c r="M193" s="22"/>
      <c r="N193" s="22"/>
      <c r="O193" s="22"/>
      <c r="P193" s="20"/>
      <c r="Q193" s="20"/>
      <c r="R193" s="20"/>
      <c r="S193" s="20"/>
      <c r="T193" s="20"/>
      <c r="U193" s="20"/>
      <c r="V193" s="4"/>
      <c r="W193" s="4"/>
      <c r="X193" s="11"/>
      <c r="Y193" s="11"/>
      <c r="Z193" s="11"/>
    </row>
    <row r="194" spans="1:26" ht="15.75" customHeight="1">
      <c r="A194" s="22"/>
      <c r="B194" s="22"/>
      <c r="C194" s="22"/>
      <c r="D194" s="22"/>
      <c r="E194" s="22"/>
      <c r="F194" s="22"/>
      <c r="G194" s="22"/>
      <c r="H194" s="22"/>
      <c r="I194" s="22"/>
      <c r="J194" s="22"/>
      <c r="K194" s="19"/>
      <c r="L194" s="22"/>
      <c r="M194" s="22"/>
      <c r="N194" s="22"/>
      <c r="O194" s="22"/>
      <c r="P194" s="20"/>
      <c r="Q194" s="20"/>
      <c r="R194" s="20"/>
      <c r="S194" s="20"/>
      <c r="T194" s="20"/>
      <c r="U194" s="20"/>
      <c r="V194" s="4"/>
      <c r="W194" s="4"/>
      <c r="X194" s="11"/>
      <c r="Y194" s="11"/>
      <c r="Z194" s="11"/>
    </row>
    <row r="195" spans="1:26" ht="15.75" customHeight="1">
      <c r="A195" s="22"/>
      <c r="B195" s="22"/>
      <c r="C195" s="22"/>
      <c r="D195" s="22"/>
      <c r="E195" s="22"/>
      <c r="F195" s="22"/>
      <c r="G195" s="22"/>
      <c r="H195" s="22"/>
      <c r="I195" s="22"/>
      <c r="J195" s="22"/>
      <c r="K195" s="19"/>
      <c r="L195" s="22"/>
      <c r="M195" s="22"/>
      <c r="N195" s="22"/>
      <c r="O195" s="22"/>
      <c r="P195" s="20"/>
      <c r="Q195" s="20"/>
      <c r="R195" s="20"/>
      <c r="S195" s="20"/>
      <c r="T195" s="20"/>
      <c r="U195" s="20"/>
      <c r="V195" s="4"/>
      <c r="W195" s="4"/>
      <c r="X195" s="11"/>
      <c r="Y195" s="11"/>
      <c r="Z195" s="11"/>
    </row>
    <row r="196" spans="1:26" ht="15.75" customHeight="1">
      <c r="A196" s="22"/>
      <c r="B196" s="22"/>
      <c r="C196" s="22"/>
      <c r="D196" s="22"/>
      <c r="E196" s="22"/>
      <c r="F196" s="22"/>
      <c r="G196" s="22"/>
      <c r="H196" s="22"/>
      <c r="I196" s="22"/>
      <c r="J196" s="22"/>
      <c r="K196" s="19"/>
      <c r="L196" s="22"/>
      <c r="M196" s="22"/>
      <c r="N196" s="22"/>
      <c r="O196" s="22"/>
      <c r="P196" s="20"/>
      <c r="Q196" s="20"/>
      <c r="R196" s="20"/>
      <c r="S196" s="20"/>
      <c r="T196" s="20"/>
      <c r="U196" s="20"/>
      <c r="V196" s="4"/>
      <c r="W196" s="4"/>
      <c r="X196" s="11"/>
      <c r="Y196" s="11"/>
      <c r="Z196" s="11"/>
    </row>
    <row r="197" spans="1:26" ht="15.75" customHeight="1">
      <c r="A197" s="22"/>
      <c r="B197" s="22"/>
      <c r="C197" s="22"/>
      <c r="D197" s="22"/>
      <c r="E197" s="22"/>
      <c r="F197" s="22"/>
      <c r="G197" s="22"/>
      <c r="H197" s="22"/>
      <c r="I197" s="22"/>
      <c r="J197" s="22"/>
      <c r="K197" s="19"/>
      <c r="L197" s="22"/>
      <c r="M197" s="22"/>
      <c r="N197" s="22"/>
      <c r="O197" s="22"/>
      <c r="P197" s="20"/>
      <c r="Q197" s="20"/>
      <c r="R197" s="20"/>
      <c r="S197" s="20"/>
      <c r="T197" s="20"/>
      <c r="U197" s="20"/>
      <c r="V197" s="4"/>
      <c r="W197" s="4"/>
      <c r="X197" s="11"/>
      <c r="Y197" s="11"/>
      <c r="Z197" s="11"/>
    </row>
    <row r="198" spans="1:26" ht="15.75" customHeight="1">
      <c r="A198" s="22"/>
      <c r="B198" s="22"/>
      <c r="C198" s="22"/>
      <c r="D198" s="22"/>
      <c r="E198" s="22"/>
      <c r="F198" s="22"/>
      <c r="G198" s="22"/>
      <c r="H198" s="22"/>
      <c r="I198" s="22"/>
      <c r="J198" s="22"/>
      <c r="K198" s="19"/>
      <c r="L198" s="22"/>
      <c r="M198" s="22"/>
      <c r="N198" s="22"/>
      <c r="O198" s="22"/>
      <c r="P198" s="20"/>
      <c r="Q198" s="20"/>
      <c r="R198" s="20"/>
      <c r="S198" s="20"/>
      <c r="T198" s="20"/>
      <c r="U198" s="20"/>
      <c r="V198" s="4"/>
      <c r="W198" s="4"/>
      <c r="X198" s="11"/>
      <c r="Y198" s="11"/>
      <c r="Z198" s="11"/>
    </row>
    <row r="199" spans="1:26" ht="15.75" customHeight="1">
      <c r="A199" s="22"/>
      <c r="B199" s="22"/>
      <c r="C199" s="22"/>
      <c r="D199" s="22"/>
      <c r="E199" s="22"/>
      <c r="F199" s="22"/>
      <c r="G199" s="22"/>
      <c r="H199" s="22"/>
      <c r="I199" s="22"/>
      <c r="J199" s="22"/>
      <c r="K199" s="19"/>
      <c r="L199" s="22"/>
      <c r="M199" s="22"/>
      <c r="N199" s="22"/>
      <c r="O199" s="22"/>
      <c r="P199" s="20"/>
      <c r="Q199" s="20"/>
      <c r="R199" s="20"/>
      <c r="S199" s="20"/>
      <c r="T199" s="20"/>
      <c r="U199" s="20"/>
      <c r="V199" s="4"/>
      <c r="W199" s="4"/>
      <c r="X199" s="11"/>
      <c r="Y199" s="11"/>
      <c r="Z199" s="11"/>
    </row>
    <row r="200" spans="1:26" ht="15.75" customHeight="1">
      <c r="A200" s="22"/>
      <c r="B200" s="22"/>
      <c r="C200" s="22"/>
      <c r="D200" s="22"/>
      <c r="E200" s="22"/>
      <c r="F200" s="22"/>
      <c r="G200" s="22"/>
      <c r="H200" s="22"/>
      <c r="I200" s="22"/>
      <c r="J200" s="22"/>
      <c r="K200" s="19"/>
      <c r="L200" s="22"/>
      <c r="M200" s="22"/>
      <c r="N200" s="22"/>
      <c r="O200" s="22"/>
      <c r="P200" s="20"/>
      <c r="Q200" s="20"/>
      <c r="R200" s="20"/>
      <c r="S200" s="20"/>
      <c r="T200" s="20"/>
      <c r="U200" s="20"/>
      <c r="V200" s="4"/>
      <c r="W200" s="4"/>
      <c r="X200" s="11"/>
      <c r="Y200" s="11"/>
      <c r="Z200" s="11"/>
    </row>
    <row r="201" spans="1:26" ht="15.75" customHeight="1">
      <c r="A201" s="22"/>
      <c r="B201" s="22"/>
      <c r="C201" s="22"/>
      <c r="D201" s="22"/>
      <c r="E201" s="22"/>
      <c r="F201" s="22"/>
      <c r="G201" s="22"/>
      <c r="H201" s="22"/>
      <c r="I201" s="22"/>
      <c r="J201" s="22"/>
      <c r="K201" s="19"/>
      <c r="L201" s="22"/>
      <c r="M201" s="22"/>
      <c r="N201" s="22"/>
      <c r="O201" s="22"/>
      <c r="P201" s="20"/>
      <c r="Q201" s="20"/>
      <c r="R201" s="20"/>
      <c r="S201" s="20"/>
      <c r="T201" s="20"/>
      <c r="U201" s="20"/>
      <c r="V201" s="4"/>
      <c r="W201" s="4"/>
      <c r="X201" s="11"/>
      <c r="Y201" s="11"/>
      <c r="Z201" s="11"/>
    </row>
    <row r="202" spans="1:26" ht="15.75" customHeight="1">
      <c r="A202" s="22"/>
      <c r="B202" s="22"/>
      <c r="C202" s="22"/>
      <c r="D202" s="22"/>
      <c r="E202" s="22"/>
      <c r="F202" s="22"/>
      <c r="G202" s="22"/>
      <c r="H202" s="22"/>
      <c r="I202" s="22"/>
      <c r="J202" s="22"/>
      <c r="K202" s="19"/>
      <c r="L202" s="22"/>
      <c r="M202" s="22"/>
      <c r="N202" s="22"/>
      <c r="O202" s="22"/>
      <c r="P202" s="20"/>
      <c r="Q202" s="20"/>
      <c r="R202" s="20"/>
      <c r="S202" s="20"/>
      <c r="T202" s="20"/>
      <c r="U202" s="20"/>
      <c r="V202" s="4"/>
      <c r="W202" s="4"/>
      <c r="X202" s="11"/>
      <c r="Y202" s="11"/>
      <c r="Z202" s="11"/>
    </row>
    <row r="203" spans="1:26" ht="15.75" customHeight="1">
      <c r="A203" s="22"/>
      <c r="B203" s="22"/>
      <c r="C203" s="22"/>
      <c r="D203" s="22"/>
      <c r="E203" s="22"/>
      <c r="F203" s="22"/>
      <c r="G203" s="22"/>
      <c r="H203" s="22"/>
      <c r="I203" s="22"/>
      <c r="J203" s="22"/>
      <c r="K203" s="19"/>
      <c r="L203" s="22"/>
      <c r="M203" s="22"/>
      <c r="N203" s="22"/>
      <c r="O203" s="22"/>
      <c r="P203" s="20"/>
      <c r="Q203" s="20"/>
      <c r="R203" s="20"/>
      <c r="S203" s="20"/>
      <c r="T203" s="20"/>
      <c r="U203" s="20"/>
      <c r="V203" s="4"/>
      <c r="W203" s="4"/>
      <c r="X203" s="11"/>
      <c r="Y203" s="11"/>
      <c r="Z203" s="11"/>
    </row>
    <row r="204" spans="1:26" ht="15.75" customHeight="1">
      <c r="A204" s="22"/>
      <c r="B204" s="22"/>
      <c r="C204" s="22"/>
      <c r="D204" s="22"/>
      <c r="E204" s="22"/>
      <c r="F204" s="22"/>
      <c r="G204" s="22"/>
      <c r="H204" s="22"/>
      <c r="I204" s="22"/>
      <c r="J204" s="22"/>
      <c r="K204" s="19"/>
      <c r="L204" s="22"/>
      <c r="M204" s="22"/>
      <c r="N204" s="22"/>
      <c r="O204" s="22"/>
      <c r="P204" s="20"/>
      <c r="Q204" s="20"/>
      <c r="R204" s="20"/>
      <c r="S204" s="20"/>
      <c r="T204" s="20"/>
      <c r="U204" s="20"/>
      <c r="V204" s="4"/>
      <c r="W204" s="4"/>
      <c r="X204" s="11"/>
      <c r="Y204" s="11"/>
      <c r="Z204" s="11"/>
    </row>
    <row r="205" spans="1:26" ht="15.75" customHeight="1">
      <c r="A205" s="22"/>
      <c r="B205" s="22"/>
      <c r="C205" s="22"/>
      <c r="D205" s="22"/>
      <c r="E205" s="22"/>
      <c r="F205" s="22"/>
      <c r="G205" s="22"/>
      <c r="H205" s="22"/>
      <c r="I205" s="22"/>
      <c r="J205" s="22"/>
      <c r="K205" s="19"/>
      <c r="L205" s="22"/>
      <c r="M205" s="22"/>
      <c r="N205" s="22"/>
      <c r="O205" s="22"/>
      <c r="P205" s="20"/>
      <c r="Q205" s="20"/>
      <c r="R205" s="20"/>
      <c r="S205" s="20"/>
      <c r="T205" s="20"/>
      <c r="U205" s="20"/>
      <c r="V205" s="4"/>
      <c r="W205" s="4"/>
      <c r="X205" s="11"/>
      <c r="Y205" s="11"/>
      <c r="Z205" s="11"/>
    </row>
    <row r="206" spans="1:26" ht="15.75" customHeight="1">
      <c r="A206" s="22"/>
      <c r="B206" s="22"/>
      <c r="C206" s="22"/>
      <c r="D206" s="22"/>
      <c r="E206" s="22"/>
      <c r="F206" s="22"/>
      <c r="G206" s="22"/>
      <c r="H206" s="22"/>
      <c r="I206" s="22"/>
      <c r="J206" s="22"/>
      <c r="K206" s="19"/>
      <c r="L206" s="22"/>
      <c r="M206" s="22"/>
      <c r="N206" s="22"/>
      <c r="O206" s="22"/>
      <c r="P206" s="20"/>
      <c r="Q206" s="20"/>
      <c r="R206" s="20"/>
      <c r="S206" s="20"/>
      <c r="T206" s="20"/>
      <c r="U206" s="20"/>
      <c r="V206" s="4"/>
      <c r="W206" s="4"/>
      <c r="X206" s="11"/>
      <c r="Y206" s="11"/>
      <c r="Z206" s="11"/>
    </row>
    <row r="207" spans="1:26" ht="15.75" customHeight="1">
      <c r="A207" s="22"/>
      <c r="B207" s="22"/>
      <c r="C207" s="22"/>
      <c r="D207" s="22"/>
      <c r="E207" s="22"/>
      <c r="F207" s="22"/>
      <c r="G207" s="22"/>
      <c r="H207" s="22"/>
      <c r="I207" s="22"/>
      <c r="J207" s="22"/>
      <c r="K207" s="19"/>
      <c r="L207" s="22"/>
      <c r="M207" s="22"/>
      <c r="N207" s="22"/>
      <c r="O207" s="22"/>
      <c r="P207" s="20"/>
      <c r="Q207" s="20"/>
      <c r="R207" s="20"/>
      <c r="S207" s="20"/>
      <c r="T207" s="20"/>
      <c r="U207" s="20"/>
      <c r="V207" s="4"/>
      <c r="W207" s="4"/>
      <c r="X207" s="11"/>
      <c r="Y207" s="11"/>
      <c r="Z207" s="11"/>
    </row>
    <row r="208" spans="1:26" ht="15.75" customHeight="1">
      <c r="A208" s="22"/>
      <c r="B208" s="22"/>
      <c r="C208" s="22"/>
      <c r="D208" s="22"/>
      <c r="E208" s="22"/>
      <c r="F208" s="22"/>
      <c r="G208" s="22"/>
      <c r="H208" s="22"/>
      <c r="I208" s="22"/>
      <c r="J208" s="22"/>
      <c r="K208" s="19"/>
      <c r="L208" s="22"/>
      <c r="M208" s="22"/>
      <c r="N208" s="22"/>
      <c r="O208" s="22"/>
      <c r="P208" s="20"/>
      <c r="Q208" s="20"/>
      <c r="R208" s="20"/>
      <c r="S208" s="20"/>
      <c r="T208" s="20"/>
      <c r="U208" s="20"/>
      <c r="V208" s="4"/>
      <c r="W208" s="4"/>
      <c r="X208" s="11"/>
      <c r="Y208" s="11"/>
      <c r="Z208" s="11"/>
    </row>
    <row r="209" spans="1:26" ht="15.75" customHeight="1">
      <c r="A209" s="22"/>
      <c r="B209" s="22"/>
      <c r="C209" s="22"/>
      <c r="D209" s="22"/>
      <c r="E209" s="22"/>
      <c r="F209" s="22"/>
      <c r="G209" s="22"/>
      <c r="H209" s="22"/>
      <c r="I209" s="22"/>
      <c r="J209" s="22"/>
      <c r="K209" s="19"/>
      <c r="L209" s="22"/>
      <c r="M209" s="22"/>
      <c r="N209" s="22"/>
      <c r="O209" s="22"/>
      <c r="P209" s="20"/>
      <c r="Q209" s="20"/>
      <c r="R209" s="20"/>
      <c r="S209" s="20"/>
      <c r="T209" s="20"/>
      <c r="U209" s="20"/>
      <c r="V209" s="4"/>
      <c r="W209" s="4"/>
      <c r="X209" s="11"/>
      <c r="Y209" s="11"/>
      <c r="Z209" s="11"/>
    </row>
    <row r="210" spans="1:26" ht="15.75" customHeight="1">
      <c r="A210" s="22"/>
      <c r="B210" s="22"/>
      <c r="C210" s="22"/>
      <c r="D210" s="22"/>
      <c r="E210" s="22"/>
      <c r="F210" s="22"/>
      <c r="G210" s="22"/>
      <c r="H210" s="22"/>
      <c r="I210" s="22"/>
      <c r="J210" s="22"/>
      <c r="K210" s="19"/>
      <c r="L210" s="22"/>
      <c r="M210" s="22"/>
      <c r="N210" s="22"/>
      <c r="O210" s="22"/>
      <c r="P210" s="20"/>
      <c r="Q210" s="20"/>
      <c r="R210" s="20"/>
      <c r="S210" s="20"/>
      <c r="T210" s="20"/>
      <c r="U210" s="20"/>
      <c r="V210" s="4"/>
      <c r="W210" s="4"/>
      <c r="X210" s="11"/>
      <c r="Y210" s="11"/>
      <c r="Z210" s="11"/>
    </row>
    <row r="211" spans="1:26" ht="15.75" customHeight="1">
      <c r="A211" s="22"/>
      <c r="B211" s="22"/>
      <c r="C211" s="22"/>
      <c r="D211" s="22"/>
      <c r="E211" s="22"/>
      <c r="F211" s="22"/>
      <c r="G211" s="22"/>
      <c r="H211" s="22"/>
      <c r="I211" s="22"/>
      <c r="J211" s="22"/>
      <c r="K211" s="19"/>
      <c r="L211" s="22"/>
      <c r="M211" s="22"/>
      <c r="N211" s="22"/>
      <c r="O211" s="22"/>
      <c r="P211" s="20"/>
      <c r="Q211" s="20"/>
      <c r="R211" s="20"/>
      <c r="S211" s="20"/>
      <c r="T211" s="20"/>
      <c r="U211" s="20"/>
      <c r="V211" s="4"/>
      <c r="W211" s="4"/>
      <c r="X211" s="11"/>
      <c r="Y211" s="11"/>
      <c r="Z211" s="11"/>
    </row>
    <row r="212" spans="1:26" ht="15.75" customHeight="1">
      <c r="A212" s="22"/>
      <c r="B212" s="22"/>
      <c r="C212" s="22"/>
      <c r="D212" s="22"/>
      <c r="E212" s="22"/>
      <c r="F212" s="22"/>
      <c r="G212" s="22"/>
      <c r="H212" s="22"/>
      <c r="I212" s="22"/>
      <c r="J212" s="22"/>
      <c r="K212" s="19"/>
      <c r="L212" s="22"/>
      <c r="M212" s="22"/>
      <c r="N212" s="22"/>
      <c r="O212" s="22"/>
      <c r="P212" s="20"/>
      <c r="Q212" s="20"/>
      <c r="R212" s="20"/>
      <c r="S212" s="20"/>
      <c r="T212" s="20"/>
      <c r="U212" s="20"/>
      <c r="V212" s="4"/>
      <c r="W212" s="4"/>
      <c r="X212" s="11"/>
      <c r="Y212" s="11"/>
      <c r="Z212" s="11"/>
    </row>
    <row r="213" spans="1:26" ht="15.75" customHeight="1">
      <c r="A213" s="22"/>
      <c r="B213" s="22"/>
      <c r="C213" s="22"/>
      <c r="D213" s="22"/>
      <c r="E213" s="22"/>
      <c r="F213" s="22"/>
      <c r="G213" s="22"/>
      <c r="H213" s="22"/>
      <c r="I213" s="22"/>
      <c r="J213" s="22"/>
      <c r="K213" s="19"/>
      <c r="L213" s="22"/>
      <c r="M213" s="22"/>
      <c r="N213" s="22"/>
      <c r="O213" s="22"/>
      <c r="P213" s="20"/>
      <c r="Q213" s="20"/>
      <c r="R213" s="20"/>
      <c r="S213" s="20"/>
      <c r="T213" s="20"/>
      <c r="U213" s="20"/>
      <c r="V213" s="4"/>
      <c r="W213" s="4"/>
      <c r="X213" s="11"/>
      <c r="Y213" s="11"/>
      <c r="Z213" s="11"/>
    </row>
    <row r="214" spans="1:26" ht="15.75" customHeight="1">
      <c r="A214" s="22"/>
      <c r="B214" s="22"/>
      <c r="C214" s="22"/>
      <c r="D214" s="22"/>
      <c r="E214" s="22"/>
      <c r="F214" s="22"/>
      <c r="G214" s="22"/>
      <c r="H214" s="22"/>
      <c r="I214" s="22"/>
      <c r="J214" s="22"/>
      <c r="K214" s="19"/>
      <c r="L214" s="22"/>
      <c r="M214" s="22"/>
      <c r="N214" s="22"/>
      <c r="O214" s="22"/>
      <c r="P214" s="20"/>
      <c r="Q214" s="20"/>
      <c r="R214" s="20"/>
      <c r="S214" s="20"/>
      <c r="T214" s="20"/>
      <c r="U214" s="20"/>
      <c r="V214" s="4"/>
      <c r="W214" s="4"/>
      <c r="X214" s="11"/>
      <c r="Y214" s="11"/>
      <c r="Z214" s="11"/>
    </row>
    <row r="215" spans="1:26" ht="15.75" customHeight="1">
      <c r="A215" s="22"/>
      <c r="B215" s="22"/>
      <c r="C215" s="22"/>
      <c r="D215" s="22"/>
      <c r="E215" s="22"/>
      <c r="F215" s="22"/>
      <c r="G215" s="22"/>
      <c r="H215" s="22"/>
      <c r="I215" s="22"/>
      <c r="J215" s="22"/>
      <c r="K215" s="19"/>
      <c r="L215" s="22"/>
      <c r="M215" s="22"/>
      <c r="N215" s="22"/>
      <c r="O215" s="22"/>
      <c r="P215" s="20"/>
      <c r="Q215" s="20"/>
      <c r="R215" s="20"/>
      <c r="S215" s="20"/>
      <c r="T215" s="20"/>
      <c r="U215" s="20"/>
      <c r="V215" s="4"/>
      <c r="W215" s="4"/>
      <c r="X215" s="11"/>
      <c r="Y215" s="11"/>
      <c r="Z215" s="11"/>
    </row>
    <row r="216" spans="1:26" ht="15.75" customHeight="1">
      <c r="A216" s="22"/>
      <c r="B216" s="22"/>
      <c r="C216" s="22"/>
      <c r="D216" s="22"/>
      <c r="E216" s="22"/>
      <c r="F216" s="22"/>
      <c r="G216" s="22"/>
      <c r="H216" s="22"/>
      <c r="I216" s="22"/>
      <c r="J216" s="22"/>
      <c r="K216" s="19"/>
      <c r="L216" s="22"/>
      <c r="M216" s="22"/>
      <c r="N216" s="22"/>
      <c r="O216" s="22"/>
      <c r="P216" s="20"/>
      <c r="Q216" s="20"/>
      <c r="R216" s="20"/>
      <c r="S216" s="20"/>
      <c r="T216" s="20"/>
      <c r="U216" s="20"/>
      <c r="V216" s="4"/>
      <c r="W216" s="4"/>
      <c r="X216" s="11"/>
      <c r="Y216" s="11"/>
      <c r="Z216" s="11"/>
    </row>
    <row r="217" spans="1:26" ht="15.75" customHeight="1">
      <c r="A217" s="22"/>
      <c r="B217" s="22"/>
      <c r="C217" s="22"/>
      <c r="D217" s="22"/>
      <c r="E217" s="22"/>
      <c r="F217" s="22"/>
      <c r="G217" s="22"/>
      <c r="H217" s="22"/>
      <c r="I217" s="22"/>
      <c r="J217" s="22"/>
      <c r="K217" s="19"/>
      <c r="L217" s="22"/>
      <c r="M217" s="22"/>
      <c r="N217" s="22"/>
      <c r="O217" s="22"/>
      <c r="P217" s="20"/>
      <c r="Q217" s="20"/>
      <c r="R217" s="20"/>
      <c r="S217" s="20"/>
      <c r="T217" s="20"/>
      <c r="U217" s="20"/>
      <c r="V217" s="4"/>
      <c r="W217" s="4"/>
      <c r="X217" s="11"/>
      <c r="Y217" s="11"/>
      <c r="Z217" s="11"/>
    </row>
    <row r="218" spans="1:26" ht="15.75" customHeight="1">
      <c r="A218" s="22"/>
      <c r="B218" s="22"/>
      <c r="C218" s="22"/>
      <c r="D218" s="22"/>
      <c r="E218" s="22"/>
      <c r="F218" s="22"/>
      <c r="G218" s="22"/>
      <c r="H218" s="22"/>
      <c r="I218" s="22"/>
      <c r="J218" s="22"/>
      <c r="K218" s="19"/>
      <c r="L218" s="22"/>
      <c r="M218" s="22"/>
      <c r="N218" s="22"/>
      <c r="O218" s="22"/>
      <c r="P218" s="20"/>
      <c r="Q218" s="20"/>
      <c r="R218" s="20"/>
      <c r="S218" s="20"/>
      <c r="T218" s="20"/>
      <c r="U218" s="20"/>
      <c r="V218" s="4"/>
      <c r="W218" s="4"/>
      <c r="X218" s="11"/>
      <c r="Y218" s="11"/>
      <c r="Z218" s="11"/>
    </row>
    <row r="219" spans="1:26" ht="15.75" customHeight="1">
      <c r="A219" s="22"/>
      <c r="B219" s="22"/>
      <c r="C219" s="22"/>
      <c r="D219" s="22"/>
      <c r="E219" s="22"/>
      <c r="F219" s="22"/>
      <c r="G219" s="22"/>
      <c r="H219" s="22"/>
      <c r="I219" s="22"/>
      <c r="J219" s="22"/>
      <c r="K219" s="19"/>
      <c r="L219" s="22"/>
      <c r="M219" s="22"/>
      <c r="N219" s="22"/>
      <c r="O219" s="22"/>
      <c r="P219" s="20"/>
      <c r="Q219" s="20"/>
      <c r="R219" s="20"/>
      <c r="S219" s="20"/>
      <c r="T219" s="20"/>
      <c r="U219" s="20"/>
      <c r="V219" s="4"/>
      <c r="W219" s="4"/>
      <c r="X219" s="11"/>
      <c r="Y219" s="11"/>
      <c r="Z219" s="11"/>
    </row>
    <row r="220" spans="1:26" ht="15.75" customHeight="1">
      <c r="A220" s="22"/>
      <c r="B220" s="22"/>
      <c r="C220" s="22"/>
      <c r="D220" s="22"/>
      <c r="E220" s="22"/>
      <c r="F220" s="22"/>
      <c r="G220" s="22"/>
      <c r="H220" s="22"/>
      <c r="I220" s="22"/>
      <c r="J220" s="22"/>
      <c r="K220" s="19"/>
      <c r="L220" s="22"/>
      <c r="M220" s="22"/>
      <c r="N220" s="22"/>
      <c r="O220" s="22"/>
      <c r="P220" s="20"/>
      <c r="Q220" s="20"/>
      <c r="R220" s="20"/>
      <c r="S220" s="20"/>
      <c r="T220" s="20"/>
      <c r="U220" s="20"/>
      <c r="V220" s="4"/>
      <c r="W220" s="4"/>
      <c r="X220" s="11"/>
      <c r="Y220" s="11"/>
      <c r="Z220" s="11"/>
    </row>
    <row r="221" spans="1:26" ht="15.75" customHeight="1">
      <c r="A221" s="22"/>
      <c r="B221" s="22"/>
      <c r="C221" s="22"/>
      <c r="D221" s="22"/>
      <c r="E221" s="22"/>
      <c r="F221" s="22"/>
      <c r="G221" s="22"/>
      <c r="H221" s="22"/>
      <c r="I221" s="22"/>
      <c r="J221" s="22"/>
      <c r="K221" s="19"/>
      <c r="L221" s="22"/>
      <c r="M221" s="22"/>
      <c r="N221" s="22"/>
      <c r="O221" s="22"/>
      <c r="P221" s="20"/>
      <c r="Q221" s="20"/>
      <c r="R221" s="20"/>
      <c r="S221" s="20"/>
      <c r="T221" s="20"/>
      <c r="U221" s="20"/>
      <c r="V221" s="4"/>
      <c r="W221" s="4"/>
      <c r="X221" s="11"/>
      <c r="Y221" s="11"/>
      <c r="Z221" s="11"/>
    </row>
    <row r="222" spans="1:26" ht="15.75" customHeight="1">
      <c r="A222" s="22"/>
      <c r="B222" s="22"/>
      <c r="C222" s="22"/>
      <c r="D222" s="22"/>
      <c r="E222" s="22"/>
      <c r="F222" s="22"/>
      <c r="G222" s="22"/>
      <c r="H222" s="22"/>
      <c r="I222" s="22"/>
      <c r="J222" s="22"/>
      <c r="K222" s="19"/>
      <c r="L222" s="22"/>
      <c r="M222" s="22"/>
      <c r="N222" s="22"/>
      <c r="O222" s="22"/>
      <c r="P222" s="20"/>
      <c r="Q222" s="20"/>
      <c r="R222" s="20"/>
      <c r="S222" s="20"/>
      <c r="T222" s="20"/>
      <c r="U222" s="20"/>
      <c r="V222" s="4"/>
      <c r="W222" s="4"/>
      <c r="X222" s="11"/>
      <c r="Y222" s="11"/>
      <c r="Z222" s="11"/>
    </row>
    <row r="223" spans="1:26" ht="15.75" customHeight="1">
      <c r="A223" s="22"/>
      <c r="B223" s="22"/>
      <c r="C223" s="22"/>
      <c r="D223" s="22"/>
      <c r="E223" s="22"/>
      <c r="F223" s="22"/>
      <c r="G223" s="22"/>
      <c r="H223" s="22"/>
      <c r="I223" s="22"/>
      <c r="J223" s="22"/>
      <c r="K223" s="19"/>
      <c r="L223" s="22"/>
      <c r="M223" s="22"/>
      <c r="N223" s="22"/>
      <c r="O223" s="22"/>
      <c r="P223" s="20"/>
      <c r="Q223" s="20"/>
      <c r="R223" s="20"/>
      <c r="S223" s="20"/>
      <c r="T223" s="20"/>
      <c r="U223" s="20"/>
      <c r="V223" s="4"/>
      <c r="W223" s="4"/>
      <c r="X223" s="11"/>
      <c r="Y223" s="11"/>
      <c r="Z223" s="11"/>
    </row>
    <row r="224" spans="1:26" ht="15.75" customHeight="1">
      <c r="A224" s="22"/>
      <c r="B224" s="22"/>
      <c r="C224" s="22"/>
      <c r="D224" s="22"/>
      <c r="E224" s="22"/>
      <c r="F224" s="22"/>
      <c r="G224" s="22"/>
      <c r="H224" s="22"/>
      <c r="I224" s="22"/>
      <c r="J224" s="22"/>
      <c r="K224" s="19"/>
      <c r="L224" s="22"/>
      <c r="M224" s="22"/>
      <c r="N224" s="22"/>
      <c r="O224" s="22"/>
      <c r="P224" s="20"/>
      <c r="Q224" s="20"/>
      <c r="R224" s="20"/>
      <c r="S224" s="20"/>
      <c r="T224" s="20"/>
      <c r="U224" s="20"/>
      <c r="V224" s="4"/>
      <c r="W224" s="4"/>
      <c r="X224" s="11"/>
      <c r="Y224" s="11"/>
      <c r="Z224" s="11"/>
    </row>
    <row r="225" spans="1:26" ht="15.75" customHeight="1">
      <c r="A225" s="22"/>
      <c r="B225" s="22"/>
      <c r="C225" s="22"/>
      <c r="D225" s="22"/>
      <c r="E225" s="22"/>
      <c r="F225" s="22"/>
      <c r="G225" s="22"/>
      <c r="H225" s="22"/>
      <c r="I225" s="22"/>
      <c r="J225" s="22"/>
      <c r="K225" s="19"/>
      <c r="L225" s="22"/>
      <c r="M225" s="22"/>
      <c r="N225" s="22"/>
      <c r="O225" s="22"/>
      <c r="P225" s="20"/>
      <c r="Q225" s="20"/>
      <c r="R225" s="20"/>
      <c r="S225" s="20"/>
      <c r="T225" s="20"/>
      <c r="U225" s="20"/>
      <c r="V225" s="4"/>
      <c r="W225" s="4"/>
      <c r="X225" s="11"/>
      <c r="Y225" s="11"/>
      <c r="Z225" s="11"/>
    </row>
    <row r="226" spans="1:26" ht="15.75" customHeight="1">
      <c r="A226" s="22"/>
      <c r="B226" s="22"/>
      <c r="C226" s="22"/>
      <c r="D226" s="22"/>
      <c r="E226" s="22"/>
      <c r="F226" s="22"/>
      <c r="G226" s="22"/>
      <c r="H226" s="22"/>
      <c r="I226" s="22"/>
      <c r="J226" s="22"/>
      <c r="K226" s="19"/>
      <c r="L226" s="22"/>
      <c r="M226" s="22"/>
      <c r="N226" s="22"/>
      <c r="O226" s="22"/>
      <c r="P226" s="20"/>
      <c r="Q226" s="20"/>
      <c r="R226" s="20"/>
      <c r="S226" s="20"/>
      <c r="T226" s="20"/>
      <c r="U226" s="20"/>
      <c r="V226" s="4"/>
      <c r="W226" s="4"/>
      <c r="X226" s="11"/>
      <c r="Y226" s="11"/>
      <c r="Z226" s="11"/>
    </row>
    <row r="227" spans="1:26" ht="15.75" customHeight="1">
      <c r="A227" s="22"/>
      <c r="B227" s="22"/>
      <c r="C227" s="22"/>
      <c r="D227" s="22"/>
      <c r="E227" s="22"/>
      <c r="F227" s="22"/>
      <c r="G227" s="22"/>
      <c r="H227" s="22"/>
      <c r="I227" s="22"/>
      <c r="J227" s="22"/>
      <c r="K227" s="19"/>
      <c r="L227" s="22"/>
      <c r="M227" s="22"/>
      <c r="N227" s="22"/>
      <c r="O227" s="22"/>
      <c r="P227" s="20"/>
      <c r="Q227" s="20"/>
      <c r="R227" s="20"/>
      <c r="S227" s="20"/>
      <c r="T227" s="20"/>
      <c r="U227" s="20"/>
      <c r="V227" s="4"/>
      <c r="W227" s="4"/>
      <c r="X227" s="11"/>
      <c r="Y227" s="11"/>
      <c r="Z227" s="11"/>
    </row>
    <row r="228" spans="1:26" ht="15.75" customHeight="1">
      <c r="A228" s="22"/>
      <c r="B228" s="22"/>
      <c r="C228" s="22"/>
      <c r="D228" s="22"/>
      <c r="E228" s="22"/>
      <c r="F228" s="22"/>
      <c r="G228" s="22"/>
      <c r="H228" s="22"/>
      <c r="I228" s="22"/>
      <c r="J228" s="22"/>
      <c r="K228" s="19"/>
      <c r="L228" s="22"/>
      <c r="M228" s="22"/>
      <c r="N228" s="22"/>
      <c r="O228" s="22"/>
      <c r="P228" s="20"/>
      <c r="Q228" s="20"/>
      <c r="R228" s="20"/>
      <c r="S228" s="20"/>
      <c r="T228" s="20"/>
      <c r="U228" s="20"/>
      <c r="V228" s="4"/>
      <c r="W228" s="4"/>
      <c r="X228" s="11"/>
      <c r="Y228" s="11"/>
      <c r="Z228" s="11"/>
    </row>
    <row r="229" spans="1:26" ht="15.75" customHeight="1">
      <c r="A229" s="22"/>
      <c r="B229" s="22"/>
      <c r="C229" s="22"/>
      <c r="D229" s="22"/>
      <c r="E229" s="22"/>
      <c r="F229" s="22"/>
      <c r="G229" s="22"/>
      <c r="H229" s="22"/>
      <c r="I229" s="22"/>
      <c r="J229" s="22"/>
      <c r="K229" s="19"/>
      <c r="L229" s="22"/>
      <c r="M229" s="22"/>
      <c r="N229" s="22"/>
      <c r="O229" s="22"/>
      <c r="P229" s="20"/>
      <c r="Q229" s="20"/>
      <c r="R229" s="20"/>
      <c r="S229" s="20"/>
      <c r="T229" s="20"/>
      <c r="U229" s="20"/>
      <c r="V229" s="4"/>
      <c r="W229" s="4"/>
      <c r="X229" s="11"/>
      <c r="Y229" s="11"/>
      <c r="Z229" s="11"/>
    </row>
    <row r="230" spans="1:26" ht="15.75" customHeight="1">
      <c r="A230" s="22"/>
      <c r="B230" s="22"/>
      <c r="C230" s="22"/>
      <c r="D230" s="22"/>
      <c r="E230" s="22"/>
      <c r="F230" s="22"/>
      <c r="G230" s="22"/>
      <c r="H230" s="22"/>
      <c r="I230" s="22"/>
      <c r="J230" s="22"/>
      <c r="K230" s="19"/>
      <c r="L230" s="22"/>
      <c r="M230" s="22"/>
      <c r="N230" s="22"/>
      <c r="O230" s="22"/>
      <c r="P230" s="20"/>
      <c r="Q230" s="20"/>
      <c r="R230" s="20"/>
      <c r="S230" s="20"/>
      <c r="T230" s="20"/>
      <c r="U230" s="20"/>
      <c r="V230" s="4"/>
      <c r="W230" s="4"/>
      <c r="X230" s="11"/>
      <c r="Y230" s="11"/>
      <c r="Z230" s="11"/>
    </row>
    <row r="231" spans="1:26" ht="15.75" customHeight="1">
      <c r="A231" s="22"/>
      <c r="B231" s="22"/>
      <c r="C231" s="22"/>
      <c r="D231" s="22"/>
      <c r="E231" s="22"/>
      <c r="F231" s="22"/>
      <c r="G231" s="22"/>
      <c r="H231" s="22"/>
      <c r="I231" s="22"/>
      <c r="J231" s="22"/>
      <c r="K231" s="19"/>
      <c r="L231" s="22"/>
      <c r="M231" s="22"/>
      <c r="N231" s="22"/>
      <c r="O231" s="22"/>
      <c r="P231" s="20"/>
      <c r="Q231" s="20"/>
      <c r="R231" s="20"/>
      <c r="S231" s="20"/>
      <c r="T231" s="20"/>
      <c r="U231" s="20"/>
      <c r="V231" s="4"/>
      <c r="W231" s="4"/>
      <c r="X231" s="11"/>
      <c r="Y231" s="11"/>
      <c r="Z231" s="11"/>
    </row>
    <row r="232" spans="1:26" ht="15.75" customHeight="1">
      <c r="A232" s="22"/>
      <c r="B232" s="22"/>
      <c r="C232" s="22"/>
      <c r="D232" s="22"/>
      <c r="E232" s="22"/>
      <c r="F232" s="22"/>
      <c r="G232" s="22"/>
      <c r="H232" s="22"/>
      <c r="I232" s="22"/>
      <c r="J232" s="22"/>
      <c r="K232" s="19"/>
      <c r="L232" s="22"/>
      <c r="M232" s="22"/>
      <c r="N232" s="22"/>
      <c r="O232" s="22"/>
      <c r="P232" s="20"/>
      <c r="Q232" s="20"/>
      <c r="R232" s="20"/>
      <c r="S232" s="20"/>
      <c r="T232" s="20"/>
      <c r="U232" s="20"/>
      <c r="V232" s="4"/>
      <c r="W232" s="4"/>
      <c r="X232" s="11"/>
      <c r="Y232" s="11"/>
      <c r="Z232" s="11"/>
    </row>
    <row r="233" spans="1:26" ht="15.75" customHeight="1">
      <c r="A233" s="22"/>
      <c r="B233" s="22"/>
      <c r="C233" s="22"/>
      <c r="D233" s="22"/>
      <c r="E233" s="22"/>
      <c r="F233" s="22"/>
      <c r="G233" s="22"/>
      <c r="H233" s="22"/>
      <c r="I233" s="22"/>
      <c r="J233" s="22"/>
      <c r="K233" s="19"/>
      <c r="L233" s="22"/>
      <c r="M233" s="22"/>
      <c r="N233" s="22"/>
      <c r="O233" s="22"/>
      <c r="P233" s="20"/>
      <c r="Q233" s="20"/>
      <c r="R233" s="20"/>
      <c r="S233" s="20"/>
      <c r="T233" s="20"/>
      <c r="U233" s="20"/>
      <c r="V233" s="4"/>
      <c r="W233" s="4"/>
      <c r="X233" s="11"/>
      <c r="Y233" s="11"/>
      <c r="Z233" s="11"/>
    </row>
    <row r="234" spans="1:26" ht="15.75" customHeight="1">
      <c r="A234" s="22"/>
      <c r="B234" s="22"/>
      <c r="C234" s="22"/>
      <c r="D234" s="22"/>
      <c r="E234" s="22"/>
      <c r="F234" s="22"/>
      <c r="G234" s="22"/>
      <c r="H234" s="22"/>
      <c r="I234" s="22"/>
      <c r="J234" s="22"/>
      <c r="K234" s="19"/>
      <c r="L234" s="22"/>
      <c r="M234" s="22"/>
      <c r="N234" s="22"/>
      <c r="O234" s="22"/>
      <c r="P234" s="20"/>
      <c r="Q234" s="20"/>
      <c r="R234" s="20"/>
      <c r="S234" s="20"/>
      <c r="T234" s="20"/>
      <c r="U234" s="20"/>
      <c r="V234" s="4"/>
      <c r="W234" s="4"/>
      <c r="X234" s="11"/>
      <c r="Y234" s="11"/>
      <c r="Z234" s="11"/>
    </row>
    <row r="235" spans="1:26" ht="15.75" customHeight="1">
      <c r="A235" s="22"/>
      <c r="B235" s="22"/>
      <c r="C235" s="22"/>
      <c r="D235" s="22"/>
      <c r="E235" s="22"/>
      <c r="F235" s="22"/>
      <c r="G235" s="22"/>
      <c r="H235" s="22"/>
      <c r="I235" s="22"/>
      <c r="J235" s="22"/>
      <c r="K235" s="19"/>
      <c r="L235" s="22"/>
      <c r="M235" s="22"/>
      <c r="N235" s="22"/>
      <c r="O235" s="22"/>
      <c r="P235" s="20"/>
      <c r="Q235" s="20"/>
      <c r="R235" s="20"/>
      <c r="S235" s="20"/>
      <c r="T235" s="20"/>
      <c r="U235" s="20"/>
      <c r="V235" s="4"/>
      <c r="W235" s="4"/>
      <c r="X235" s="11"/>
      <c r="Y235" s="11"/>
      <c r="Z235" s="11"/>
    </row>
    <row r="236" spans="1:26" ht="15.75" customHeight="1">
      <c r="A236" s="22"/>
      <c r="B236" s="22"/>
      <c r="C236" s="22"/>
      <c r="D236" s="22"/>
      <c r="E236" s="22"/>
      <c r="F236" s="22"/>
      <c r="G236" s="22"/>
      <c r="H236" s="22"/>
      <c r="I236" s="22"/>
      <c r="J236" s="22"/>
      <c r="K236" s="19"/>
      <c r="L236" s="22"/>
      <c r="M236" s="22"/>
      <c r="N236" s="22"/>
      <c r="O236" s="22"/>
      <c r="P236" s="20"/>
      <c r="Q236" s="20"/>
      <c r="R236" s="20"/>
      <c r="S236" s="20"/>
      <c r="T236" s="20"/>
      <c r="U236" s="20"/>
      <c r="V236" s="4"/>
      <c r="W236" s="4"/>
      <c r="X236" s="11"/>
      <c r="Y236" s="11"/>
      <c r="Z236" s="11"/>
    </row>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V11:V12"/>
    <mergeCell ref="S11:S12"/>
    <mergeCell ref="T31:T32"/>
    <mergeCell ref="W31:W32"/>
    <mergeCell ref="W11:W12"/>
    <mergeCell ref="F16:F18"/>
    <mergeCell ref="C21:C22"/>
    <mergeCell ref="D21:D22"/>
    <mergeCell ref="A11:A29"/>
    <mergeCell ref="A31:A32"/>
    <mergeCell ref="B31:B32"/>
    <mergeCell ref="D31:D32"/>
    <mergeCell ref="C11:C12"/>
    <mergeCell ref="D11:D12"/>
    <mergeCell ref="D16:D18"/>
    <mergeCell ref="E16:E18"/>
    <mergeCell ref="O31:O32"/>
    <mergeCell ref="P31:P32"/>
    <mergeCell ref="U31:U32"/>
    <mergeCell ref="V31:V32"/>
    <mergeCell ref="F2:F3"/>
    <mergeCell ref="G2:G3"/>
    <mergeCell ref="H2:H3"/>
    <mergeCell ref="I2:L2"/>
    <mergeCell ref="M2:M3"/>
    <mergeCell ref="N2:N3"/>
    <mergeCell ref="O2:P2"/>
    <mergeCell ref="Q2:Q3"/>
    <mergeCell ref="O4:O10"/>
    <mergeCell ref="P4:P10"/>
    <mergeCell ref="R11:R12"/>
    <mergeCell ref="O19:O20"/>
    <mergeCell ref="A4:A10"/>
    <mergeCell ref="B4:B10"/>
    <mergeCell ref="D6:D8"/>
    <mergeCell ref="B11:B29"/>
    <mergeCell ref="C28:C29"/>
    <mergeCell ref="C6:C7"/>
    <mergeCell ref="P19:P20"/>
    <mergeCell ref="R2:R3"/>
    <mergeCell ref="S2:S3"/>
    <mergeCell ref="T2:T3"/>
    <mergeCell ref="U2:U3"/>
    <mergeCell ref="T11:T12"/>
    <mergeCell ref="U11:U12"/>
    <mergeCell ref="T4:T10"/>
    <mergeCell ref="V2:V3"/>
    <mergeCell ref="W2:W3"/>
    <mergeCell ref="A1:P1"/>
    <mergeCell ref="Q1:W1"/>
    <mergeCell ref="A2:A3"/>
    <mergeCell ref="B2:B3"/>
    <mergeCell ref="C2:C3"/>
    <mergeCell ref="D2:D3"/>
    <mergeCell ref="E2:E3"/>
  </mergeCells>
  <hyperlinks>
    <hyperlink ref="V7" r:id="rId1" display="Certificaciones de funcionarios y contratistas: https://drive.google.com/drive/folders/1c9UpIPde7eFIhLMln8Gm7Bol0oiL33FP?usp=sharing" xr:uid="{00000000-0004-0000-0100-000001000000}"/>
    <hyperlink ref="V8" r:id="rId2" xr:uid="{00000000-0004-0000-0100-000002000000}"/>
    <hyperlink ref="V9" r:id="rId3" xr:uid="{00000000-0004-0000-0100-000003000000}"/>
    <hyperlink ref="V10" r:id="rId4" xr:uid="{00000000-0004-0000-0100-000004000000}"/>
    <hyperlink ref="V15" r:id="rId5" xr:uid="{00000000-0004-0000-0100-000005000000}"/>
    <hyperlink ref="V17" r:id="rId6" xr:uid="{00000000-0004-0000-0100-000006000000}"/>
    <hyperlink ref="V20" r:id="rId7" xr:uid="{00000000-0004-0000-0100-000007000000}"/>
    <hyperlink ref="V27" r:id="rId8" xr:uid="{00000000-0004-0000-0100-000009000000}"/>
    <hyperlink ref="V11" r:id="rId9" xr:uid="{A61C27C9-2EF0-40E9-BACF-183F66230FB9}"/>
    <hyperlink ref="V28" r:id="rId10" xr:uid="{EF93460C-38C9-43FD-8141-9DC9CCDD2EED}"/>
    <hyperlink ref="V25" r:id="rId11" display="https://infotepsai.edu.co/infotep/normatividad/acuerdos/acuerdos-2020/133-acuerdo-022-poltica-gestin-estadstica/file" xr:uid="{F673676A-F9D3-425D-A957-9288ED7532D7}"/>
    <hyperlink ref="V24" r:id="rId12" xr:uid="{18285EFF-ED8C-48C5-81F7-DC4F0B41365D}"/>
  </hyperlinks>
  <pageMargins left="0.7" right="0.7" top="0.75" bottom="0.75" header="0" footer="0"/>
  <pageSetup fitToHeight="0"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Hoja1!$B$4:$B$6</xm:f>
          </x14:formula1>
          <xm:sqref>Q4:Q30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1000"/>
  <sheetViews>
    <sheetView workbookViewId="0"/>
  </sheetViews>
  <sheetFormatPr baseColWidth="10" defaultColWidth="12.625" defaultRowHeight="15" customHeight="1"/>
  <cols>
    <col min="1" max="1" width="10.625" customWidth="1"/>
    <col min="2" max="2" width="17.75" customWidth="1"/>
    <col min="3" max="6" width="10.625" customWidth="1"/>
  </cols>
  <sheetData>
    <row r="1" spans="2:2" ht="14.25" customHeight="1"/>
    <row r="2" spans="2:2" ht="14.25" customHeight="1"/>
    <row r="3" spans="2:2" ht="14.25" customHeight="1"/>
    <row r="4" spans="2:2" ht="14.25" customHeight="1">
      <c r="B4" s="10" t="s">
        <v>31</v>
      </c>
    </row>
    <row r="5" spans="2:2" ht="14.25" customHeight="1">
      <c r="B5" s="10" t="s">
        <v>61</v>
      </c>
    </row>
    <row r="6" spans="2:2" ht="14.25" customHeight="1">
      <c r="B6" s="10" t="s">
        <v>46</v>
      </c>
    </row>
    <row r="7" spans="2:2" ht="14.25" customHeight="1"/>
    <row r="8" spans="2:2" ht="14.25" customHeight="1"/>
    <row r="9" spans="2:2" ht="14.25" customHeight="1"/>
    <row r="10" spans="2:2" ht="14.25" customHeight="1"/>
    <row r="11" spans="2:2" ht="14.25" customHeight="1"/>
    <row r="12" spans="2:2" ht="14.25" customHeight="1"/>
    <row r="13" spans="2:2" ht="14.25" customHeight="1"/>
    <row r="14" spans="2:2" ht="14.25" customHeight="1"/>
    <row r="15" spans="2:2" ht="14.25" customHeight="1"/>
    <row r="16" spans="2: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MISIONAL</vt:lpstr>
      <vt:lpstr>GESTION INSTITUCIONAL</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2022-01-20T22:35:31Z</dcterms:modified>
</cp:coreProperties>
</file>