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mc:AlternateContent xmlns:mc="http://schemas.openxmlformats.org/markup-compatibility/2006">
    <mc:Choice Requires="x15">
      <x15ac:absPath xmlns:x15ac="http://schemas.microsoft.com/office/spreadsheetml/2010/11/ac" url="C:\Users\PLANEACIÓN\Documents\PLANEACION 2016-2022\2022\PLAN DE ACCION 2022\I SEGUIMIENTO\"/>
    </mc:Choice>
  </mc:AlternateContent>
  <xr:revisionPtr revIDLastSave="0" documentId="13_ncr:1_{D414422E-E24D-47B3-A24A-BF009F940071}" xr6:coauthVersionLast="36" xr6:coauthVersionMax="36" xr10:uidLastSave="{00000000-0000-0000-0000-000000000000}"/>
  <bookViews>
    <workbookView xWindow="0" yWindow="0" windowWidth="28800" windowHeight="11925" xr2:uid="{00000000-000D-0000-FFFF-FFFF00000000}"/>
  </bookViews>
  <sheets>
    <sheet name="RESUMEN EJECUCION TRIM I" sheetId="3" r:id="rId1"/>
    <sheet name="GESTION MISIONAL" sheetId="1" r:id="rId2"/>
    <sheet name="GESTION INSTITUCIONAL" sheetId="2" r:id="rId3"/>
  </sheets>
  <calcPr calcId="191029"/>
</workbook>
</file>

<file path=xl/calcChain.xml><?xml version="1.0" encoding="utf-8"?>
<calcChain xmlns="http://schemas.openxmlformats.org/spreadsheetml/2006/main">
  <c r="B11" i="3" l="1"/>
  <c r="B10" i="3"/>
  <c r="B8" i="3"/>
  <c r="B9" i="3" s="1"/>
  <c r="B5" i="3"/>
  <c r="N47" i="2"/>
  <c r="N23" i="1" l="1"/>
  <c r="N26" i="1"/>
  <c r="N32" i="1"/>
  <c r="N44" i="1"/>
  <c r="O24" i="2"/>
  <c r="N6" i="1"/>
  <c r="N7" i="1"/>
  <c r="N8" i="1"/>
  <c r="N9" i="1"/>
  <c r="N10" i="1"/>
  <c r="N12" i="1"/>
  <c r="N14" i="1"/>
  <c r="N15" i="1"/>
  <c r="N16" i="1"/>
  <c r="N17" i="1"/>
  <c r="N19" i="1"/>
  <c r="N21" i="1"/>
  <c r="N24" i="1"/>
  <c r="N25" i="1"/>
  <c r="N33" i="1"/>
  <c r="N34" i="1"/>
  <c r="N35" i="1"/>
  <c r="N36" i="1"/>
  <c r="N37" i="1"/>
  <c r="N38" i="1"/>
  <c r="N39" i="1"/>
  <c r="N40" i="1"/>
  <c r="N43" i="1"/>
  <c r="N48" i="1"/>
  <c r="N49" i="1"/>
  <c r="N50" i="1"/>
  <c r="N5" i="1"/>
  <c r="O37" i="2"/>
  <c r="O39" i="2"/>
  <c r="O41" i="2"/>
  <c r="O42" i="2"/>
  <c r="O43" i="2"/>
  <c r="O44" i="2"/>
  <c r="O46" i="2"/>
  <c r="O47" i="2"/>
  <c r="O7" i="2"/>
  <c r="O9" i="2"/>
  <c r="O11" i="2"/>
  <c r="O12" i="2"/>
  <c r="O17" i="2"/>
  <c r="O20" i="2"/>
  <c r="O21" i="2"/>
  <c r="O25" i="2"/>
  <c r="O26" i="2"/>
  <c r="O27" i="2"/>
  <c r="O30" i="2"/>
  <c r="O31" i="2"/>
  <c r="O34" i="2"/>
  <c r="O6" i="2"/>
  <c r="O5" i="2"/>
  <c r="P34" i="2"/>
  <c r="B6" i="3" s="1"/>
  <c r="B7" i="3" s="1"/>
  <c r="P20" i="2"/>
  <c r="O42" i="1"/>
  <c r="G7" i="1" l="1"/>
  <c r="K50" i="2"/>
  <c r="I44" i="2"/>
  <c r="I43" i="2"/>
  <c r="I42" i="2"/>
  <c r="H42" i="2"/>
  <c r="H41" i="2"/>
  <c r="I41" i="2" s="1"/>
  <c r="K39" i="2"/>
  <c r="I37" i="2"/>
  <c r="I34" i="2"/>
  <c r="G25" i="2"/>
  <c r="K21" i="2"/>
  <c r="K20" i="2"/>
  <c r="I8" i="2"/>
  <c r="I7" i="2"/>
  <c r="I6" i="2"/>
  <c r="I5" i="2"/>
  <c r="J52" i="1"/>
  <c r="H50" i="1"/>
  <c r="H37" i="1"/>
  <c r="H34" i="1"/>
  <c r="J33" i="1"/>
  <c r="H33" i="1"/>
  <c r="G26" i="1"/>
  <c r="H24" i="1"/>
  <c r="H23" i="1"/>
  <c r="G20" i="1"/>
  <c r="F16" i="1"/>
  <c r="H14" i="1"/>
  <c r="H9" i="1"/>
  <c r="F8" i="1"/>
  <c r="H7" i="1"/>
  <c r="H5" i="1"/>
  <c r="G5" i="1"/>
</calcChain>
</file>

<file path=xl/sharedStrings.xml><?xml version="1.0" encoding="utf-8"?>
<sst xmlns="http://schemas.openxmlformats.org/spreadsheetml/2006/main" count="691" uniqueCount="487">
  <si>
    <t xml:space="preserve">PLAN DE ACCIÓN 2022: COMPONENTE GESTIÓN MISIONAL
INSTITUTO NACIONAL DE FORMACIÓN TÉCNICA PROFESIONAL DE SAN ANDRÉS Y PROVIDENCIA - INFOTEP SAI
</t>
  </si>
  <si>
    <t>SEGUIMIENTO 1ER TRIMESTRE DE 2022- MESES: ENERO-FEBRERO-MARZO</t>
  </si>
  <si>
    <t>LÍNEAS TEMÁTICAS PDI</t>
  </si>
  <si>
    <t>OBJETIVOS</t>
  </si>
  <si>
    <t>ACCIONES DEL PLAN</t>
  </si>
  <si>
    <t>INDICADORES</t>
  </si>
  <si>
    <t>FÓRMULA DEL INDICADOR</t>
  </si>
  <si>
    <t>LÍNEA BASE</t>
  </si>
  <si>
    <t>META 2022</t>
  </si>
  <si>
    <t>PROYECCIÓN DE LA EJECUCIÓN DE LA META TRIMESTRAL</t>
  </si>
  <si>
    <t xml:space="preserve">RESPONSABLES DE LA EJECUCION </t>
  </si>
  <si>
    <t>RECURSOS FINANCIEROS 2022</t>
  </si>
  <si>
    <t>ESTADO DE CUMPLIMIENTO</t>
  </si>
  <si>
    <t>REPORTE NÚMERICO O PORCENTUAL DEL AVANCE EN EL CUMPLIMIENTO DE LA META</t>
  </si>
  <si>
    <t>% DE AVANCE DEL PERIODO</t>
  </si>
  <si>
    <t>REPORTE DE RECURSOS FINANCIEROS EJECUTADOS CON CORTE CORTE 31 DE MARZO</t>
  </si>
  <si>
    <t>REPORTE CUALITATIVO DEL AVANCE EN EL CUMPLIMIENTO DE LA META</t>
  </si>
  <si>
    <t>MEDIO DE VERIFICACIÓN DE EVIDENCIAS</t>
  </si>
  <si>
    <t>OBSERVACIONES</t>
  </si>
  <si>
    <t>PRESUPUESTO 2022</t>
  </si>
  <si>
    <t>TIPO Y FUENTE DE RECURSOS</t>
  </si>
  <si>
    <t>TRIM I</t>
  </si>
  <si>
    <t>Gestión Académica</t>
  </si>
  <si>
    <t>Ampliar la oferta académica institucional con pertinencia</t>
  </si>
  <si>
    <t>Incrementar la cobertura en los programas académicos del INFOTEP</t>
  </si>
  <si>
    <t>Aumento del número de estudiantes matriculados en la institución</t>
  </si>
  <si>
    <t>Número de estudiantes matriculados en programas técnicos profesionales</t>
  </si>
  <si>
    <t xml:space="preserve">Vicerrectoría Académica - Charles Gallardo </t>
  </si>
  <si>
    <t>N/A</t>
  </si>
  <si>
    <t>Reporte SNIES</t>
  </si>
  <si>
    <t>Aumento de cobertura de programas académicos</t>
  </si>
  <si>
    <t># de programas técnicos profesionales nuevos registrados en SACES</t>
  </si>
  <si>
    <t>Los cuatro programas se encuentran practicamente diseñados. Sin embargo no se han podido radicar ya que nos encontramos en la etapa de prerradicacion. (Condiciones Institucionales)</t>
  </si>
  <si>
    <t>Archivo digital con los cinco (5) programas.</t>
  </si>
  <si>
    <t>Aumentar los ingresos propios de la institución</t>
  </si>
  <si>
    <t>Incrementar el recaudo por matrícula de programas regulares</t>
  </si>
  <si>
    <t>Ingreso por matrícula de programas regulares</t>
  </si>
  <si>
    <t>Cantidad de recursos propios recaudados por programas regulares</t>
  </si>
  <si>
    <t>Llevar a cabo estrategias para una graduación exitosa de estudiantes</t>
  </si>
  <si>
    <t>Incrementar la cantidad de estudiantes que se gradúan del INFOTEP</t>
  </si>
  <si>
    <t>Cantidad de estudiantes de graduados por semestre</t>
  </si>
  <si>
    <t># de graduados por semestre</t>
  </si>
  <si>
    <t>Reporte en el SNIES de estudiantes en cuarto (4) semestre)</t>
  </si>
  <si>
    <t xml:space="preserve"> Implementar procesos para el mejoramiento de las condiciones de calidad de los programas académicos de la institución </t>
  </si>
  <si>
    <t xml:space="preserve">Ejecutar las estrategias planteadas para el mejoramiento de las condiciones de calidad de los programas académicos de la institución </t>
  </si>
  <si>
    <t>Porcentaje de implementación de los procesos de mejoramiento de condiciones de calidad de programas</t>
  </si>
  <si>
    <t>(# de actividades implementadas/ # de actividades programadas)*100</t>
  </si>
  <si>
    <t>Nación - inversión</t>
  </si>
  <si>
    <t xml:space="preserve">Para el mejoramiento de las condiciones de calidad de los programas, se ha determinado realizar revisión de las mismas a luz de las normas. La asesora contratada, se encuentra realizando sondeo de las necesidades de capacitacion de los profesores. También se está trabajando con la asesoría de la Universidad del Valle, quienes se encuentran ejecutando convenio con el MEN del cual somos beneficiarios y con ellos se realizó plan de trabajo a siguir este año. </t>
  </si>
  <si>
    <t>Incrementar la apropiación de uso de recursos bibliográficos a nivel institucional</t>
  </si>
  <si>
    <t>Implementar acciones para la mejora en la prestación del servicio de la biblioteca</t>
  </si>
  <si>
    <t>Porcentaje de beneficiarios de los servicios de la biblioteca con un 80% o más de satisfacción</t>
  </si>
  <si>
    <t>(# de usuarios que califican satisfactoriamente los servicios de la biblioteca/# de usuarios de la biblioteca)*100</t>
  </si>
  <si>
    <t>Vicerrectoría Académica: Biblioteca - Zoraida Vanegas</t>
  </si>
  <si>
    <t>Funcionamiento</t>
  </si>
  <si>
    <t>$ 15.453.000</t>
  </si>
  <si>
    <t>Como parte de las acciones para la mejora del servicio de la biblioteca se realiza renovación de suscripción a las bases de datos de MULTILEGIS y EBSCO Fuente Academica, esto con el fin de que el estudainte cuente con un recurso bibliografico mas para realizar sus consultas bibliograficas.</t>
  </si>
  <si>
    <t>Alianzas estratégicas</t>
  </si>
  <si>
    <t xml:space="preserve"> Consolidar alianzas estratégicas para la articulación interinstitucional, ampliación de oferta y la inclusión de mejores prácticas.</t>
  </si>
  <si>
    <t xml:space="preserve"> Consolidar nuevas alianzas estratégicas pertinentes  para el desarrollo de las acciones misionales y/o de apoyo de la institución</t>
  </si>
  <si>
    <t>Alianzas estratégicas consolidadas</t>
  </si>
  <si>
    <t>Número de alianzas estratégicas consolidadas</t>
  </si>
  <si>
    <t>Vicerrectoría Académica: Coordinación de Extensión - Julliet Orozco</t>
  </si>
  <si>
    <t xml:space="preserve">En el marco de la estrategia de fortalecimiento de la educación superior pública y el fomento para el acceso y permanencia a la educación superior, a través del programa Generación E, componente de Equidad LA INSTITUCION INSTITUTO NACIONAL DE FORMACION TECNICA PROFESIONAL DE SAN ANDRES y el Ministerio de Educación Nacional suscribieron el convenio interadministrativo CO1.PCCNTR2019-0101 el cual tiene por objeto “AUNAR ESFUERZOS TÉCNICOS, OPERATIVOS, ADMINISTRATIVOS Y HUMANOS PARA LOGRAR LA IMPLEMENTACIÓN Y EJECUCIÓN DEL COMPONENTE DE EQUIDAD - AVANCE EN LA GRATUIDAD DEL PROGRAMA GENERACIÓN E, ENTRE EL MINISTERIO DE EDUCACIÓN Y LA INSTITUCION INSTITUTO NACIONAL DE FORMACION TECNICA PROFESIONAL DE SAN ANDRES </t>
  </si>
  <si>
    <r>
      <rPr>
        <sz val="11"/>
        <color theme="1"/>
        <rFont val="Arial"/>
        <family val="2"/>
      </rPr>
      <t xml:space="preserve">Minuta de convenio </t>
    </r>
    <r>
      <rPr>
        <u/>
        <sz val="11"/>
        <color rgb="FF1155CC"/>
        <rFont val="Arial"/>
        <family val="2"/>
      </rPr>
      <t>https://drive.google.com/file/d/1NT9zTpEW1Xyhh9bKUBgY4hPCARuJ63Xz/view?usp=sharing</t>
    </r>
  </si>
  <si>
    <t>Consolidar alianzas para implementar el programa de apropiación social del conocimiento de la cultura isleña</t>
  </si>
  <si>
    <t>% porcentaje de consolidación del programa de apropiación social del conocimiento de la cultura isleña</t>
  </si>
  <si>
    <t>(# de acciones implementadas / # de acciones planeadas) * 100</t>
  </si>
  <si>
    <t>Vicerrectoría Académica - Coordinación de Investigación, Coordinación de Extensión y Centro de Lenguas: Ian David Criollo, Julliet Orozco y Emelino O'Neill</t>
  </si>
  <si>
    <t xml:space="preserve">Se tuvo un acercamiento con el banco de la república para unir fuerzas en actividades culturales programadas por ambas entidades, se envió el cronograma de actividades del año del banco de la república, también ofrecer todos los servicios para trabajar conjuntamente. </t>
  </si>
  <si>
    <t>Monitorear las acciones realizadas en Redes de Conocimiento</t>
  </si>
  <si>
    <t>Número de beneficios obtenidos por la participación en redes de conocimiento</t>
  </si>
  <si>
    <t>Cantidad de beneficios por participación en redes de conocimiento obtenidas</t>
  </si>
  <si>
    <t>Vicerrectoría Académica - Coordinación de Investigación: Ian David Criollo</t>
  </si>
  <si>
    <t>Redefinición institucional</t>
  </si>
  <si>
    <t>Redefinir la naturaleza institucional de acuerdo con el plan estratégico</t>
  </si>
  <si>
    <t>Implementar la hoja de ruta para el proceso de redefinición de la institución</t>
  </si>
  <si>
    <t>Porcentaje de implementación de la hoja de ruta de redefinición institucional</t>
  </si>
  <si>
    <t>En este momento nos encontramos en el proceso de dar respuesta a las observaciones planteadas en el informe de pares académicos para el proceso de redefinición institucional.</t>
  </si>
  <si>
    <t>Reporte en el SACES</t>
  </si>
  <si>
    <t>Idiomas</t>
  </si>
  <si>
    <t>Implementar estrategias para el mejoramiento del nivel de la segunda lengua en la comunidad educativa</t>
  </si>
  <si>
    <t>Promover el aprendizaje de idiomas  y apropiación de la cultura isleña</t>
  </si>
  <si>
    <t>Número  de personas formadas en Inglés</t>
  </si>
  <si>
    <t xml:space="preserve"># de personas formados </t>
  </si>
  <si>
    <t>Vicerrectoría Académica: Centro de lenguas - Emelino O'Neill</t>
  </si>
  <si>
    <t>Se contrató al docente dwight forbes como docente catedrático para dictar las clases  de inglés a los estudiantes del centro de lenguas en el mes de febrero</t>
  </si>
  <si>
    <t>Número  de personas formadas en Kriol</t>
  </si>
  <si>
    <t>se realizó el contrato de prestación de servicios al docente vinburn davis para dictar las clases de creole y trabajar en la plataforma Q10</t>
  </si>
  <si>
    <t>Porcentaje de estudiantes, docentes y funcionarios formados en ingles con nivel de Inglés A2 y B1</t>
  </si>
  <si>
    <t>% de estudiantes, docentes y funcionarios con nivel de Inglés A2 y B1</t>
  </si>
  <si>
    <t>Diseñar un programa transversal de apropiación social del conocimiento de la cultura isleña</t>
  </si>
  <si>
    <t>Diseño de programa de apropiación social de la cultura isleña</t>
  </si>
  <si>
    <t># de programas diseñados</t>
  </si>
  <si>
    <t>Vicerrectoría Académica: Centro de lenguas + Coordinación de Investigación - Emelino O'Neill + Ian David Criollo</t>
  </si>
  <si>
    <t>Evento de apropiación social de la cultura isleña</t>
  </si>
  <si>
    <t># de eventos ejecutados</t>
  </si>
  <si>
    <t>Vicerrectoría Académica: Centro de lenguas + Coordinación de Investigación + Coordinación de Bienestar - Emelino O'Neill + Ian David Criollo + Surisadays Baena</t>
  </si>
  <si>
    <t>Fomentar acciones para el aumento de ingresos por recursos propios</t>
  </si>
  <si>
    <t>Aumentar en un 20% el recaudo de ingresos propios de las institución con los cursos del centro de idiomas</t>
  </si>
  <si>
    <t>Ingreso por matrícula del centro de idiomas</t>
  </si>
  <si>
    <t>Cantidad de recursos propios recaudados por el centro de idiomas</t>
  </si>
  <si>
    <t>No aplica</t>
  </si>
  <si>
    <t>Movilidad académica</t>
  </si>
  <si>
    <t>Implementar la política de Internacionalización</t>
  </si>
  <si>
    <t>Implementar las acciones contempladas en el documento técnico que traza la ruta de la internacionalización en el Infotep</t>
  </si>
  <si>
    <t>% porcentaje de implementación de las acciones de la ruta de internacionalización</t>
  </si>
  <si>
    <t>Se contrató  por diez meses a una profesional de apoyo para la implementación de la política de internacionalización, quien diseñó un cronograma de actividades y un plan de trabajo para la vigencia.</t>
  </si>
  <si>
    <t xml:space="preserve">Cronograma diseñado; presentación de la socialización de la ORI a los profesores en semana de inducción. / Comprobate de pago RED TTU / minuta contrato profesional de apoyo </t>
  </si>
  <si>
    <t>Ejecutar acciones para el desarrollo de actividades la movilidad nacional e internacional (en modalidad presencial o en casa)</t>
  </si>
  <si>
    <t xml:space="preserve">Número de eventos de movilidad académica en la que participa la comunidad educativa
</t>
  </si>
  <si>
    <t># de eventos movilidad efectiva</t>
  </si>
  <si>
    <t>$ 9.827.000</t>
  </si>
  <si>
    <t>Participación a la Misión Académica  REDTTU Expo Dubái, generando movilidad presencial internacional por parte de la señora rectora Silvia Montoya y el vicerrector académico Charles Gallardo / Renovación membresía RED TTU para la vigencia marzo 2022-2023</t>
  </si>
  <si>
    <r>
      <rPr>
        <sz val="11"/>
        <color theme="1"/>
        <rFont val="Arial"/>
        <family val="2"/>
      </rPr>
      <t xml:space="preserve">Documento de listado de participantes, Informe de  la participación en Expodubai  </t>
    </r>
    <r>
      <rPr>
        <u/>
        <sz val="11"/>
        <color rgb="FF1155CC"/>
        <rFont val="Arial"/>
        <family val="2"/>
      </rPr>
      <t>https://drive.google.com/file/d/1eZ44kiw46UbglmwBvNg0pkAKLuWKinmZ/view?usp=sharing</t>
    </r>
    <r>
      <rPr>
        <sz val="11"/>
        <color theme="1"/>
        <rFont val="Arial"/>
        <family val="2"/>
      </rPr>
      <t xml:space="preserve"> y video. </t>
    </r>
    <r>
      <rPr>
        <u/>
        <sz val="11"/>
        <color rgb="FF1155CC"/>
        <rFont val="Arial"/>
        <family val="2"/>
      </rPr>
      <t>https://drive.google.com/file/d/1vA_ElIDkCiDQKKqRzVbB3J6CEgb_iXU6/view?usp=sharing</t>
    </r>
  </si>
  <si>
    <t>Extensión, proyección social y emprendimiento</t>
  </si>
  <si>
    <t xml:space="preserve">Fortalecer el proceso de extensión y proyección social </t>
  </si>
  <si>
    <t>Ejecutar las estrategias planteadas en los lineamientos de los programas técnicos profesionales del INFOTEP, con miras al fortalecimiento de la relación de la institución con el sector externo</t>
  </si>
  <si>
    <t>Porcentaje de implementación de las estrategias de ejecutadas con miras al fortalecimiento de la relación de la institución con el sector externo</t>
  </si>
  <si>
    <t>(# estrategias ejecutadas/ # de estrategias identificadas) * 100</t>
  </si>
  <si>
    <t>Vicerrectoría Académica: Coordinación de Extensión</t>
  </si>
  <si>
    <t>Diseño y aprobación de dos (2) programas de educación complementaria / Planificación de dos (2) eventos académicos para el I semestre del año / Diseño y aplicación de encuesta dirigida al sector productivo y profesores para identificar nueva oferta de extensión / Conversatorio día del contador</t>
  </si>
  <si>
    <r>
      <rPr>
        <sz val="11"/>
        <color theme="1"/>
        <rFont val="Arial"/>
        <family val="2"/>
      </rPr>
      <t xml:space="preserve">Acuerdos 001 y 002 de 2022 / cronograma de evento académico  </t>
    </r>
    <r>
      <rPr>
        <u/>
        <sz val="11"/>
        <color rgb="FF1155CC"/>
        <rFont val="Arial"/>
        <family val="2"/>
      </rPr>
      <t>https://docs.google.com/spreadsheets/d/1jKi24Yj8ZkuYAz4PF2hfmBrl0VFeZ-Ob/edit?usp=sharing&amp;ouid=104686425447134919329&amp;rtpof=true&amp;sd=true</t>
    </r>
    <r>
      <rPr>
        <sz val="11"/>
        <color theme="1"/>
        <rFont val="Arial"/>
        <family val="2"/>
      </rPr>
      <t xml:space="preserve">  / formato de encuesta/   </t>
    </r>
    <r>
      <rPr>
        <u/>
        <sz val="11"/>
        <color rgb="FF1155CC"/>
        <rFont val="Arial"/>
        <family val="2"/>
      </rPr>
      <t>https://docs.google.com/forms/d/e/1FAIpQLSeiGq99WHq6mOnv6QPv2O9992FHEknp37jB_pcImjoodEZG6Q/viewform?usp=sf_link</t>
    </r>
    <r>
      <rPr>
        <sz val="11"/>
        <color theme="1"/>
        <rFont val="Arial"/>
        <family val="2"/>
      </rPr>
      <t xml:space="preserve"> /Informe conversatorio del día contador</t>
    </r>
  </si>
  <si>
    <t>Diseñar e implementar actividades orientadas a la Proyección y Responsabilidad Social del INFOTEP con la comunidad</t>
  </si>
  <si>
    <t>Cantidad de actividades de Proyección y Responsabilidad Social implementadas</t>
  </si>
  <si>
    <t>17 ACTIVIDADES DISEÑADAS EN EL MARCO DE LA POLITICA DE RSI, SE HAN REALIZADO 3 Y UNA SERA REPROGRAMO POR ACTIVIDADES INSTITUCIONALES:
Dia internacional de la mujer y la niña en la ciencia: Video institucional.
Día de la lengua materna: Conversatorio sobre el origen del creole.
Día de la mujer: actividad pensada conjuntamente con el área de proyección social, pintura de un mural. 
Día del agua: actividad diseñada pero reprogramada.</t>
  </si>
  <si>
    <r>
      <rPr>
        <u/>
        <sz val="11"/>
        <color rgb="FF1155CC"/>
        <rFont val="Arial"/>
        <family val="2"/>
      </rPr>
      <t>https://drive.google.com/drive/folders/1UC88W-q_EK0T7pxibRmkNDihLncrbzOH?usp=sharing</t>
    </r>
    <r>
      <rPr>
        <u/>
        <sz val="11"/>
        <color rgb="FF000000"/>
        <rFont val="Arial"/>
        <family val="2"/>
      </rPr>
      <t xml:space="preserve">   Informes contratista de apoyo </t>
    </r>
    <r>
      <rPr>
        <u/>
        <sz val="11"/>
        <color rgb="FF1155CC"/>
        <rFont val="Arial"/>
        <family val="2"/>
      </rPr>
      <t>https://drive.google.com/drive/folders/1xKpONBuFKApQEPoRbWq4nT_jM-2HWRA_?usp=sharing</t>
    </r>
  </si>
  <si>
    <t>Medir la satisfacción de los beneficiarios de actividades de extensión y proyección social</t>
  </si>
  <si>
    <t>Porcentaje de beneficiarios que califican las acciones de extensión, proyección y responsabilidad social con un 80% o más de satisfacción</t>
  </si>
  <si>
    <t>% de actividades calificadas con 80% o más de favorabilidad</t>
  </si>
  <si>
    <t>-</t>
  </si>
  <si>
    <t xml:space="preserve">El 100% de las actividades fueron calificadas con 80% o más de favorabilidad.  En este primer trimestre se han realizado 2 eventos de extensión cuyo porcentaje de calificación de satisfacción fue el 85.8%. </t>
  </si>
  <si>
    <t>Informe de Satisfacción de actividades realizadas</t>
  </si>
  <si>
    <t>Aumentar en un 20% el recaudo de ingresos  por los servicios de extensión</t>
  </si>
  <si>
    <t>Aumento de ingresos por los servicios de extensión</t>
  </si>
  <si>
    <t>Cantidad de recursos propios recaudados por los servicios de extensión</t>
  </si>
  <si>
    <t>Recaudo por servicios extension en el área de Gimnasio a 1 egresado y 17 personas externas durante el primer trimestre</t>
  </si>
  <si>
    <r>
      <rPr>
        <sz val="11"/>
        <color theme="1"/>
        <rFont val="Arial"/>
        <family val="2"/>
      </rPr>
      <t xml:space="preserve">Reporte de Pagaduría concepto uso de instalaciones del gimnasio para externos Usuarios Gym </t>
    </r>
    <r>
      <rPr>
        <u/>
        <sz val="11"/>
        <color rgb="FF1155CC"/>
        <rFont val="Arial"/>
        <family val="2"/>
      </rPr>
      <t>https://drive.google.com/file/d/1jOpEtcZPtP1aQpNflOES81t9Gxzx_XUL/view?usp=sharing</t>
    </r>
    <r>
      <rPr>
        <sz val="11"/>
        <color theme="1"/>
        <rFont val="Arial"/>
        <family val="2"/>
      </rPr>
      <t xml:space="preserve"> </t>
    </r>
  </si>
  <si>
    <t>Atender las necesidades de los graduados</t>
  </si>
  <si>
    <t>Diseñar e implementar con los graduados estrategias que permitan la participación de un mayor número de exalumnos en las actividades de la institución</t>
  </si>
  <si>
    <t>Porcentaje de estrategias de vinculación de graduados implementadas</t>
  </si>
  <si>
    <t>(# de graduados que participaron en el diseño estrategias/ # de estrategias planeadas)*100</t>
  </si>
  <si>
    <t>Se diseñaron e implementaron dos estrategias que permitan participar un mayor numero de egresados. 1) Actualizar el micro sitio en la pagina web de Egresados que permita difundir los planes y programas dispuestos en la política de egresados. 2) Vincular a una egresada en la Grabación de video institucional en el marco de una actividad del área de extensión día de la mujer</t>
  </si>
  <si>
    <r>
      <rPr>
        <u/>
        <sz val="11"/>
        <color rgb="FF1155CC"/>
        <rFont val="Arial"/>
        <family val="2"/>
      </rPr>
      <t>https://www.infotepsai.edu.co/oferta-academica/egresados/presentacion</t>
    </r>
    <r>
      <rPr>
        <u/>
        <sz val="11"/>
        <color rgb="FF000000"/>
        <rFont val="Arial"/>
        <family val="2"/>
      </rPr>
      <t xml:space="preserve">      Video: </t>
    </r>
    <r>
      <rPr>
        <u/>
        <sz val="11"/>
        <color rgb="FF1155CC"/>
        <rFont val="Arial"/>
        <family val="2"/>
      </rPr>
      <t>https://fb.watch/c5yyXhnn-P/</t>
    </r>
  </si>
  <si>
    <t>Porcentaje de graduados que participan de las estrategias</t>
  </si>
  <si>
    <t># de graduados que participaron en las estrategias/ # total de graduados caracterizados)*100</t>
  </si>
  <si>
    <t>En el primer trimestre participaron en actividades de la institución 26  egresados (3 en el gimnasio, 1 en video institucional, 2 recibiendo kit de bioseguridad, 2 ofreciendo conferencia el día del contador y 18 en reunión en visita de pares académicos.</t>
  </si>
  <si>
    <t>Registro asistencia visita de pares/ video día de la mujer/ Registro fotográfico</t>
  </si>
  <si>
    <t>Medir la satisfacción de los graduados con las estrategias de vinculación implementadas</t>
  </si>
  <si>
    <t>Porcentaje de beneficiarios de estrategias de graduados con un 80% o más de satisfacción</t>
  </si>
  <si>
    <t>Diseñar y poner en marcha una estrategia institucional para el fortalecimiento e implementación de iniciativas de emprendimiento de los estudiantes y docentes de la institución</t>
  </si>
  <si>
    <t>Ejecutar una estrategia para la obtención de recursos de capital semilla para emprendimientos en etapa temprana a nivel institucional</t>
  </si>
  <si>
    <t>Cantidad de recursos de capital semilla obtenidos para los emprendedores</t>
  </si>
  <si>
    <t>$ de recursos de capital semilla obtenidos Cantidad de recursos de capital semilla obtenidos para los emprendedores</t>
  </si>
  <si>
    <t>Vicerrectoría Académica: Coordinación de investigación - Ian David Criollo</t>
  </si>
  <si>
    <t>Implementar las acciones de la política de emprendimiento conducentes al apoyo institucional de una iniciativa de emprendimiento</t>
  </si>
  <si>
    <t>Emprendimientos de la de los Estudiantes y graduados de la institución financiados</t>
  </si>
  <si>
    <t># de iniciativas financiadas</t>
  </si>
  <si>
    <t>Porcentaje de acciones de la política de emprendimiento implementadas</t>
  </si>
  <si>
    <t>(# de acciones de la política de emprendimiento implementadas / # de acciones de la política de emprendimiento planeadas)*100</t>
  </si>
  <si>
    <t>1. Seguimiento a los emprendedores ganadores del Concurso INFOTEP BUSINESS STAR UP. 
2. Asesorías a emprendedores.
3. Charlas de emprendimiento.
4. Diseño de estudios previos para el contrato del operador para la ejecución del concurso de emnprendimiento..
5. Términos de referencia del Concurso de Emprendimiento INFOTEP BUSINESS STAR UP II  -2022</t>
  </si>
  <si>
    <t>Acceso, permanencia y graduación</t>
  </si>
  <si>
    <t>Incrementar la cantidad estudiantes que acceden, permanecen y se gradúan del INFOTEP</t>
  </si>
  <si>
    <t>Desarrollar las actividades del Plan de acceso, permanencia y graduación institucional</t>
  </si>
  <si>
    <t>Porcentaje de actividades del plan de acceso, permanencia y graduación ejecutadas</t>
  </si>
  <si>
    <t>(# de acciones del plan de acceso, permanencia y graduación ejecutadas / # de acciones de plan de acceso, permanencia y graduación planeados)*100</t>
  </si>
  <si>
    <t>Vicerrectoría Académica: Coordinación de Bienestar - Surisadays Baena</t>
  </si>
  <si>
    <t>A la fecha se han realizado las siguientes actividades: ATENCIÓN PRE HOSPITALARIA (1 participante), ORIENTACIÓN PSICOLOGICA (12 participante), PLANES DE MEJORAMIENTO (1 participante)
 PROGRAMA DE INDUCCIÓN Y REINDUCCIÓN (70 participante, PROMOCIÓN DE LA SALUD Y PREVENCIÓN DE LA ENFERMEDAD (61 participante), INFOFIT (43 participante), JORNADAS PEDAGÓGICAS (10 participante), MICROFÚTBOL (3 participante), MUSICA (99 participante), TALLERES DE DESARROLLO HUMANO (138 participante), KARATE (6 participante)</t>
  </si>
  <si>
    <t>Cantidad de estudiantes impactados con las estrategias del plan de acceso, permanencia y graduación</t>
  </si>
  <si>
    <t># de estudiantes impactados</t>
  </si>
  <si>
    <t>Medir el impacto de la implementación del plan de acceso, permanencia y graduación estudiantil a través porcentaje de  retención de la población estudiantil por periodo</t>
  </si>
  <si>
    <t>Porcentaje de estudiantes que permanecen durante el ciclo educativo</t>
  </si>
  <si>
    <t># de estudiantes nuevos admitidos e inscritos + # de estudiantes antiguos matriculados (estudiantes de segundo semestre en adelante, que renuevan cada período académico su matrícula) - # de desertores (quienes abandonan la carrera de manera temporal o definitiva) - # estudiantes que terminaron cuarto semestre (quienes culminan de manera exitosa sus estudios)] / # total de estudiantes de la institución</t>
  </si>
  <si>
    <t>Vicerrectoría Académica: Coordinación Académica y Bienestar - Surisadays Baena y Jamina Henry</t>
  </si>
  <si>
    <t>Para el 2022-1 se matricularon 436 estudiantes, de los cuales 106 son nuevos y 330 antiguos. Se graduaron 38 estudiantes de 5 programas tecnicos profesionales. 199 estudiantes no se matricularon dejandonos con un porcentaje del 34% estudiantes con intension de desercion.</t>
  </si>
  <si>
    <t>Medir la satisfacción de los estudiantes con las actividades implementadas del plan</t>
  </si>
  <si>
    <t>Porcentaje de estudiantes beneficiados del plan de permanencia y graduación que califican con un 80% o más de satisfacción</t>
  </si>
  <si>
    <t>Implementar una metodología para la mejora del desempeño en las pruebas saber T&amp;T</t>
  </si>
  <si>
    <t>Implementar una metodología de aula transversal para la mejora en el desempeño de los estudiantes en las pruebas Saber T&amp;T</t>
  </si>
  <si>
    <t>Número de beneficiarios de la metodología de aula transversal</t>
  </si>
  <si>
    <t>Número de beneficiarios</t>
  </si>
  <si>
    <t>$11.247.267</t>
  </si>
  <si>
    <t>Potenciar las competencias Básicas de los estudiantes de las diferentes carreras técnicas profesionales del instituto nacional de formación técnica profesional. (PREPARACIÓN PRUEBAS TYT)</t>
  </si>
  <si>
    <t>Incremento de puntos en los resultados de las pruebas Saber T&amp;T  de los estudiantes  respecto a la vigencia anterior</t>
  </si>
  <si>
    <t>Puntuación global de las pruebas T&amp;T respecto a la vigencia anterior</t>
  </si>
  <si>
    <t>Disminuir el porcentaje de ausencia intersemestral a nivel institucional</t>
  </si>
  <si>
    <t>Desarrollar  acciones con miras a reducir el porcentaje de estudiantes no matriculados de los programas académicos</t>
  </si>
  <si>
    <t>Porcentaje de reducción de la tasa de ausencias intersemestrales</t>
  </si>
  <si>
    <t>(# de estudiantes que no se matriculan en el semestre t/# de estudiantes matriculados en el semestre t-1)*100</t>
  </si>
  <si>
    <t>ENTREGA DE COMODATOS DE COMPUTADORES (43 beneficiados), ENTREGA DE CAMISETAS INSTITUCIONALES (377 beneficiados), , SEGUIMIENTO A LA PERMANENCIA (104 participante).</t>
  </si>
  <si>
    <t>Desarrollar la estrategia institucional de inclusión</t>
  </si>
  <si>
    <t>Implementar las acciones diseñadas en la  estrategia institucional de inclusión</t>
  </si>
  <si>
    <t>Porcentaje de acciones de la estrategia de inclusión implementadas</t>
  </si>
  <si>
    <t>(# de acciones implementadas/ # de acciones programadas) * 100</t>
  </si>
  <si>
    <t>Se encuentra en proceso de contratacion</t>
  </si>
  <si>
    <t>Investigación - Ciencia, tecnología e innovación</t>
  </si>
  <si>
    <t>Contribuir a la construcción de conocimiento y al desarrollo de la Ciencia, la Tecnología y la Innovación con el fin de contribuir a la cultura investigativa y construcción del conocimiento en la comunidad educativa</t>
  </si>
  <si>
    <t>Incrementar los productos de investigación generados a través del grupo y semillero de investigación de la institución</t>
  </si>
  <si>
    <t>Documento de generación de conocimiento de los grupos o semillero de investigación</t>
  </si>
  <si>
    <t># de productos propios generados de la gestión investigativa institucional</t>
  </si>
  <si>
    <t>1. Alianzas Interinstitucionales.
2. Proyectos de Investigación.
3. Primera versión de Planes de Acción para diez (10) investigadores que pertenecen al Grupo de Investigación.                                                             4. Formulación proyecto  SGR "Implementación de un Vivero creativo como modelo de relacionamiento de la UEES que promueva la construcción de capacidades para la innovación para la dinamización de las industrias creativas y culturales en la Región Caribe" como aliado de la Universidad Simón Bolivar.</t>
  </si>
  <si>
    <r>
      <rPr>
        <sz val="11"/>
        <color theme="1"/>
        <rFont val="Arial"/>
        <family val="2"/>
      </rPr>
      <t xml:space="preserve">Documentos de soporte proyecto Implementación de un Vivero creativo como modelo de relacionamiento de la UEES que promueva la construcción de capacidades para la innovación para la dinamización de las industrias creativas y culturales en la Región Caribe"  en carpeta </t>
    </r>
    <r>
      <rPr>
        <u/>
        <sz val="11"/>
        <color rgb="FF1155CC"/>
        <rFont val="Arial"/>
        <family val="2"/>
      </rPr>
      <t>https://drive.google.com/drive/folders/1pXvPrA1RuCk_wzjVtCNWv3IFtDQINoOv</t>
    </r>
  </si>
  <si>
    <t>Implementar la Convocatoria Interna de Proyectos de Investigación de INFOTEP</t>
  </si>
  <si>
    <t xml:space="preserve">Cantidad de proyectos de Investigación Financiados </t>
  </si>
  <si>
    <t># de proyectos de Investigación Financiados</t>
  </si>
  <si>
    <t>A la fecha se está trabajando en la construcción de borrador con términos de referencia de la convocatoria, se tiene prevista para el segundo semestre del 2022.</t>
  </si>
  <si>
    <t>Aún no se cuenta con un documento o borrador definitivo.</t>
  </si>
  <si>
    <t>Vincular estudiantes en los semilleros de investigación de la institución</t>
  </si>
  <si>
    <t xml:space="preserve">Participación de estudiantes en los semilleros de investigación </t>
  </si>
  <si>
    <t># de estudiantes que conforma los semilleros de investigación institucional</t>
  </si>
  <si>
    <t>Actualmente tenemos 4 estudiantes de primera infancia vinculados al semillero de investigacion, desarrollando un proyecto propuestos por ellos en compañia del equipo de investigacion</t>
  </si>
  <si>
    <t>Capacitar a los miembros del grupo y semillero de investigación con la formación pertinente y necesaria para el desarrollo de sus actividades</t>
  </si>
  <si>
    <t>Cantidad capacitaciones sobre investigación entregadas a la comunidad educativa</t>
  </si>
  <si>
    <t># de capacitaciones entregadas a la comunidad educativa</t>
  </si>
  <si>
    <t>1. Capacitación al grupo de investigación titulada: "Fortalecimiento Grupo de Investigación: "Actividades principales enmarcadas en el fortalecimiento del Grupo de Investigación de INFOTEP ”TERRITORIO, DESARROLLO, CULTURA Y TURISMO”".                                                 2. Elaboración de estudios previos y proceso en el Secop II para diplomado en "Escritura de artículos académicos y científicos" dirigido a la comunidad universitaria, docentes, investigadores y profesionales de todas las especialidades que se encuentran interesados en aprender a cómo redactar y publicar artículos científicos y reflexivos en la isla de San Andrés.</t>
  </si>
  <si>
    <r>
      <rPr>
        <sz val="11"/>
        <color theme="1"/>
        <rFont val="Arial"/>
        <family val="2"/>
      </rPr>
      <t xml:space="preserve">Documento de estudios previos y pantallazos del proyecto radicado en el Secop PARA CONTRATACIÓN POR LA MODALIDAD SELECCIÓN ABREVIADA DE MENOR CUANTÍA en la carpeta </t>
    </r>
    <r>
      <rPr>
        <u/>
        <sz val="11"/>
        <color rgb="FF1155CC"/>
        <rFont val="Arial"/>
        <family val="2"/>
      </rPr>
      <t>https://drive.google.com/drive/folders/1UH8_0In3eBkoDaivdMvM79jf1QnAw6jS</t>
    </r>
  </si>
  <si>
    <t>Generar de proyecto de investigación producto de la implementación del programa de apropiación social del conocimiento de la cultura isleña</t>
  </si>
  <si>
    <t>Un proyecto de investigación formulado</t>
  </si>
  <si>
    <t># de proyecto de proyecto formulados</t>
  </si>
  <si>
    <t>Se viene adelantando la estructuración de una propuesta de título inicial "Patrimonio Biocultural del Pueblo Creole del Departamento Archipiélago de San Andrés, Providencia y Santa Catalina" que incluye temas concernientes a lengua, Memoria, Prácticas ancestrales y riqueza biológica.</t>
  </si>
  <si>
    <t>Diseñar o actualizar instrumentos de planificación necesarios para el subproceso de Investigación.</t>
  </si>
  <si>
    <t>Cantidad de instrumentos de planificación del subproceso de investigación diseñados o actualizados</t>
  </si>
  <si>
    <t># numero de instrumentos de planificación</t>
  </si>
  <si>
    <t xml:space="preserve">Se ha estado trabajando en primera versión de borrador de reglamento de Propiedad intelectual de la Institución a través del cual se busca garantizar la protección y la promoción de las creaciones intelectuales y activos intangibles creados y gestados con la participación intelectual de la Institución y los miembros de la comunidad educativa en general, </t>
  </si>
  <si>
    <r>
      <rPr>
        <sz val="11"/>
        <color theme="1"/>
        <rFont val="Arial"/>
        <family val="2"/>
      </rPr>
      <t xml:space="preserve">Borrador reglamento propiedad intelectual en carpeta </t>
    </r>
    <r>
      <rPr>
        <u/>
        <sz val="11"/>
        <color rgb="FF1155CC"/>
        <rFont val="Arial"/>
        <family val="2"/>
      </rPr>
      <t>https://drive.google.com/drive/folders/1bYTn3Y_5b8drvob0qCVLLRmBc8ow_JwD</t>
    </r>
  </si>
  <si>
    <t>Implementar los planes, programas y proyectos del subproceso de investigación</t>
  </si>
  <si>
    <t>Porcentaje de Implementación de los planes, programas y proyectos del subproceso de investigación</t>
  </si>
  <si>
    <t>1. Se ha trabajado en borrador con anotaciones del reglamento de propiedad intelectual de la institución.                                                         2.  Formulación proyecto  SGR "Implementación de un Vivero creativo como modelo de relacionamiento de la UEES que promueva la construcción de capacidades para la innovación para la dinamización de las industrias creativas y culturales en la Región Caribe" como aliado de la Universidad Simón Bolivar.</t>
  </si>
  <si>
    <r>
      <rPr>
        <sz val="11"/>
        <color theme="1"/>
        <rFont val="Arial"/>
        <family val="2"/>
      </rPr>
      <t xml:space="preserve">Borrador reglamento propiedad intelectual en carpeta </t>
    </r>
    <r>
      <rPr>
        <u/>
        <sz val="11"/>
        <color rgb="FF1155CC"/>
        <rFont val="Arial"/>
        <family val="2"/>
      </rPr>
      <t>https://drive.google.com/drive/folders/1bYTn3Y_5b8drvob0qCVLLRmBc8ow_JwD</t>
    </r>
    <r>
      <rPr>
        <sz val="11"/>
        <color theme="1"/>
        <rFont val="Arial"/>
        <family val="2"/>
      </rPr>
      <t xml:space="preserve">                                 Documentos de soporte y radicado proyecto SGR Viveros creativos en carpeta  </t>
    </r>
    <r>
      <rPr>
        <u/>
        <sz val="11"/>
        <color rgb="FF1155CC"/>
        <rFont val="Arial"/>
        <family val="2"/>
      </rPr>
      <t>https://drive.google.com/drive/folders/1dRP4m8VjcpdOdz0oyS1TGFsTWMEmtmBk</t>
    </r>
  </si>
  <si>
    <t>Seguimiento a la Ejecución de Proyectos de CTeI - SGR</t>
  </si>
  <si>
    <t>Porcentaje de cumplimiento del Plan de Implementación del Proyecto "Laboratorio de innovación turística"</t>
  </si>
  <si>
    <t>Tal como se programó en el cronograma de actividades del proyecto, se inició su ejecución con actividades de administración y apoyo a la supervisión, realizando la contratación de personal para garantizar la coordinación de actividades administrativas requeridas para realizar procesos de contratación, apoyo financiero y administrativo.
Actualmente se encuentran publicados procesos de contratación para adquisición de equipos, softwares y servicios para la dotación del laboratorio de innovación turística</t>
  </si>
  <si>
    <t>Registro de avance de ejecución mensual en aplicativo Gesproy SGR.
Archivo de seguimiento al cronograma de avance fisico y financiero del proyecto.</t>
  </si>
  <si>
    <t xml:space="preserve">Porcentaje de Cumplimiento de los compromisos adquiridos en proyectos de CTeI – SGR como aliados estratégicos.  </t>
  </si>
  <si>
    <t xml:space="preserve">1. Mensualmente se diligencia matriz con estado de avance e identificación de dificultades de proyectos SGR en ejecución y alianza de la institución. </t>
  </si>
  <si>
    <r>
      <rPr>
        <sz val="11"/>
        <color theme="1"/>
        <rFont val="Arial"/>
        <family val="2"/>
      </rPr>
      <t xml:space="preserve">Matriz con relación de proyectos SGR en alianza y ejecución y estado mensual de avance en carpeta </t>
    </r>
    <r>
      <rPr>
        <u/>
        <sz val="11"/>
        <color rgb="FF1155CC"/>
        <rFont val="Arial"/>
        <family val="2"/>
      </rPr>
      <t>https://drive.google.com/drive/folders/123-SweL_voyS-sfqpLtd2YYqQYb0WwWb</t>
    </r>
  </si>
  <si>
    <t>Autoevaluación institucional y de programas</t>
  </si>
  <si>
    <t xml:space="preserve">Ejecutar el modelo de autoevaluación institucional y programas de manera eficiente y eficaz   </t>
  </si>
  <si>
    <t>Implementar las acciones pertinentes para la apropiación del modelo de autoevaluación institucional y de programas requerido por norma</t>
  </si>
  <si>
    <t>Porcentaje de implementación del modelo de autoevaluación institucional y de programas</t>
  </si>
  <si>
    <t>(# de acciones implementadas/ # de acciones formuladas) * 100</t>
  </si>
  <si>
    <t>Se establecieron los objetivos a evaluar.</t>
  </si>
  <si>
    <t>TOTAL COMPONENENTE MISIONAL 2022</t>
  </si>
  <si>
    <t>PLAN DE ACCIÓN 2022: COMPONENTE GESTIÓN INSTITUCIONAL
 INSTITUTO NACIONAL DE FORMACIÓN TÉCNICA PROFESIONAL DE SAN ANDRÉS Y PROVIDENCIA - INFOTEP SAI</t>
  </si>
  <si>
    <t>POLÍTICA INSTITUCIONAL, MIPG O MISIONAL ASOCIADA</t>
  </si>
  <si>
    <t>PROYECCIÓN DE LA EJECUCIÓN DE LA META TRIMESTRALMENTE</t>
  </si>
  <si>
    <t>RESPONSABLES DE LA EJECUCION</t>
  </si>
  <si>
    <t>TIPO DE RECURSO</t>
  </si>
  <si>
    <t xml:space="preserve">TRIM I </t>
  </si>
  <si>
    <t>Gestión del talento humano</t>
  </si>
  <si>
    <t>Fortalecer el liderazgo y el talento humano bajo los principios de integridad y legalidad, como motores de la generación de los resultados institucionales.</t>
  </si>
  <si>
    <t>Implementar las acciones necesarias a nivel institucional para la gestión estratégica del talento humano con miras a la mejora del desempeño institucional, clima y cultura organizacional</t>
  </si>
  <si>
    <t>Talento Humano</t>
  </si>
  <si>
    <t>Porcentaje de implementación de los planes de talento humano contemplados en la dimensión respectiva de MIPG</t>
  </si>
  <si>
    <t>(# de acciones implementadas / # de acciones planeadas)*100</t>
  </si>
  <si>
    <t>Jefe de Talento Humano  - Geraldine Gordon</t>
  </si>
  <si>
    <t xml:space="preserve">•        Inventivos  de días libres por cumpleaños. (2 beneficiados) 
•        Alianza con Banco-Agrario de Colombia.
•        Plan de Capacitación formulado y aprobado por comité de gestión y desempeño para comenzar la ejecución en éste segundo trimestre del año.
</t>
  </si>
  <si>
    <t>Proteger la seguridad y salud de todos los trabajadores con el fin de crear una cultura empresarial en la que se promuevan adecuadas condiciones de trabajo</t>
  </si>
  <si>
    <t>Salud y Seguridad en el Trabajo</t>
  </si>
  <si>
    <t>Cumplimiento del plan de trabajo anual del SG-SST</t>
  </si>
  <si>
    <t># de actividades implementadas / # de actividades planeadas)*100</t>
  </si>
  <si>
    <t>Jefe de Talento Humano - Líder de SST - Jhinezhka Davis</t>
  </si>
  <si>
    <t>_ Revisión y actualización de  la Matriz de identificación de peligros, evaluación y valoración de los riesgos.                                                                                                                                                       _Formulación de  las necesidades de capacitación, Inducción y entrenamiento en SGSST para su consolidación en el Plan Institucional de Capacitaciones.                                                                                                                      _Actualización del programa de inspección.                                                                                              _ Actualización de los requisitos legales aplicables a la institución.                                                  _Documentación de la  asignación de los recursos financieros, humanos, técnicos y de otra índole requeridos para la implementación, mantenimiento y continuidad del Sistema de Gestión de Seguridad y Salud en el Trabajo.                                                                                                                                _Realización reuniones copasst.                                                                                                                       _Realización reuniones del comité de convivencia laboral.                                                                              _Realización de inducción del SG-SST a docentes y estudiantes.                                                     _Actualización el  programa de estilo de vida saludable.                                                                         _Registro del certificado microbiológico de agua potable apto para consumo humano.                                                                                                                            _ Realización de actualización de brigadas de emergencia (Resolución 044 del 25 de marzo del 2022)                                                                                                             _Instalación de planos de evacuación en la institución.                                                                                              _ Instalación canecas ecologicas distribuidos por la institución según nueva normatividad resolución 2184 de 2019</t>
  </si>
  <si>
    <t>Apostar por la integridad integridad en el actuar de los servidores y contratistas de la entidad, mediante la puesta en marcha del plan de trabajo de la política de Integridad y las acciones planteadas en los componentes adicionales del plan anticorrupción y atención al ciudadano</t>
  </si>
  <si>
    <t>Política de Integridad</t>
  </si>
  <si>
    <t>Puesta en marcha de iniciativas para fomentar la  apropiación de los valores   del código y sus prácticas asociadas, como eje central para la prevención de la corrupción, la lucha contra el soborno y/o fraude</t>
  </si>
  <si>
    <t># de actividades apropiación del código implementadas / # de actividades planeadas)*100</t>
  </si>
  <si>
    <t>Jefe de Talento Humano - Geraldine Gordon</t>
  </si>
  <si>
    <t xml:space="preserve">•        Se actualizó la guía de conflicto de interés, está para aprobación por el comité de gestión y desempeño
•        Mensajes alusivos a identificar conflictos de interés y prevención. (Se encuentran en Diseño).
•        En el segundo trimestre se realizará socialización.
</t>
  </si>
  <si>
    <t>% de riesgos de corrupción, soborno o fraude NO materializados como consecuencia del actuar íntegro de los colaboradores del INFOTEP</t>
  </si>
  <si>
    <t>Jefe de Talento Humano - Geraldine Gordon + Control Interno - Avelino Meza</t>
  </si>
  <si>
    <t>Desarrollo de mecanismos o acciones para prevenir y controlar la aparición de conflictos de interés en la institución</t>
  </si>
  <si>
    <t>Se hizo reprogramación para el segundo trimestre.</t>
  </si>
  <si>
    <t>Desarrollar jornadas de socialización sobre las temáticas de conflicto de interés, políticas antisoborno, antitrámite y antifraude</t>
  </si>
  <si>
    <t>Cantidad de jornadas de socialización sobre las temáticas de conflicto de interés, políticas antisoborno, antitrámite y antifraude desarrolladas</t>
  </si>
  <si>
    <t># de jornadas de socialización</t>
  </si>
  <si>
    <t>Aumentar la planta de personal de docentes</t>
  </si>
  <si>
    <t>Planta de personal de docentes aumentada</t>
  </si>
  <si>
    <t># de docentes nuevos vinculados a la institución</t>
  </si>
  <si>
    <t>Contamos con 4 docentes de planta, se espera aumentar dicha cifra en el mes de Junio de 2022</t>
  </si>
  <si>
    <t>Ejecutar el plan de desarrollo profesoral definido por la institución</t>
  </si>
  <si>
    <t>Cantidad de profesores capacitados</t>
  </si>
  <si>
    <t># de profesores capacitados</t>
  </si>
  <si>
    <t>Se realizó jornada de capacitación inicial, con el fin de realizar inducción a la planta profesoral. Adicionalmente, se realizó capacitación en "Equidad de género y derechos humanos" liderado por la Defensoría del pueblo</t>
  </si>
  <si>
    <t>Direccionamiento estratégico, planeación y MIPG</t>
  </si>
  <si>
    <t>Fortalecer la gobernabilidad de la institución por medio de la puesta en marcha de todas las políticas y planes institucionales (Misionales y MIPG)</t>
  </si>
  <si>
    <t>Definir documento estratégico para un horizonte de diez (10) años</t>
  </si>
  <si>
    <t>Planeación Institucional</t>
  </si>
  <si>
    <t>Documento Plan Estratégico 2021-2031 Aprobado por el Consejo Directivo</t>
  </si>
  <si>
    <t># de Informes de seguimientos</t>
  </si>
  <si>
    <t xml:space="preserve">Lideran: Rectoría y Planeación con apoyo de todos los procesos </t>
  </si>
  <si>
    <t>Ejecución del Plan Estratégico 2021-2031</t>
  </si>
  <si>
    <t>(% de actividades ejecutadas / % de actividades planeadas)*100</t>
  </si>
  <si>
    <t>Todos los procesos</t>
  </si>
  <si>
    <t>Realizar una planeación y ejecución eficiente del presupuesto institucional mediante la implementación de una buena práctica la política de gestión presupuestal y eficiencia en el gasto público</t>
  </si>
  <si>
    <t>Gestión Presupuestal y eficiencia del Gasto público</t>
  </si>
  <si>
    <t>Buena practica de Gestión Presupuestal y eficiencia del Gasto público implementada</t>
  </si>
  <si>
    <t># de buenas practicas implementadas</t>
  </si>
  <si>
    <t>Vicerrectoría Administrativa y Financiera - Marlon Mitchell Humphries</t>
  </si>
  <si>
    <t>Gestionar adecuada, pertinente y eficientemente las compras y contrataciones públicas de la institución, basado en los lineamientos normativos para tal fin</t>
  </si>
  <si>
    <t>Compras y contratación pública</t>
  </si>
  <si>
    <t>Actualización de documentos asociados a la política Compras y contratación pública</t>
  </si>
  <si>
    <t># de documentos actualizados</t>
  </si>
  <si>
    <t>Los avances presentados en el primer trimestre del año, corresponden a la formulación del documento de actualización, el cual ya se encuentra elaborado. Se está a la espera de su aprobación en el próximo concejo directivo programado para el 28 de Abril de 2022.</t>
  </si>
  <si>
    <t>Porcentaje de cumplimiento de los lineamientos planteados en la política de compras y contratación pública</t>
  </si>
  <si>
    <t>(# de actividades o lineamientos de la política ejecutados/ # de actividades o lineamientos de la política planteados)*100</t>
  </si>
  <si>
    <t>Rediseñar del mapa de procesos del INFOTEP y sus operaciones asociadas para una modernizar la gestión institucional</t>
  </si>
  <si>
    <t>Fortalecimiento institucional y simplificación de procesos</t>
  </si>
  <si>
    <t>Mapa de procesos rediseñado</t>
  </si>
  <si>
    <t># de Mapa de procesos rediseñado</t>
  </si>
  <si>
    <t>Coordinación de Calidad - Janelle Forbes</t>
  </si>
  <si>
    <t xml:space="preserve"> En el primer trimestre de 2022 se realizaron acciones con el fin de obterner un nuevo mapa de procesos que que cumpla con los avances de la entidad, por ello se realizo 2 dos propuestas que fueron enviadas a los servidores a través de la herramienta de google forms  y llevadas a votación donde la opcion mas votada fue la opción n°1 con observacion por aprte de lideres de procesos. dando continuidad  al proceso se realizo un taller participativo donde se obtuvo una retroalimentación y unificación de conceptos teniendo como resultado un tercera opción, la cual fue llevada para aprobación ante el comite de Gestión y Desempeño que mediante acta n°004 del 18 de abril de 2022 aprobo la opción n°3 con observaciones las cuales se encuentran establecidas en la misma. actualmente el mapa de procesos se se encuentra en la etapa de elaboración delacto administrativo para comunicación, publicación y cumplimiento de la misma, segun sea el caso.</t>
  </si>
  <si>
    <t>Porcentaje de actualización del sistema de calidad</t>
  </si>
  <si>
    <t>(# de documentos de calidad actualizados o creados/# de documentos de calidad totales)</t>
  </si>
  <si>
    <t xml:space="preserve">Durante el primer semestre se viene adelantando apoyo a los diferentes areas en la actuliazión, modificación y estandarización de formatos </t>
  </si>
  <si>
    <t>https://drive.google.com/drive/folders/1xqKpm26jwpj7fMKqteno57BANRgyMTnj</t>
  </si>
  <si>
    <t>Fortalecer la relación del INFOTEP con sus grupos de valor mediante el uso de las tecnologías de Información y la adopción e implementación de los lineamientos establecidos en la Política de Gobierno Digital.</t>
  </si>
  <si>
    <t>Gobierno Digital</t>
  </si>
  <si>
    <t>(%) Porcentaje de avances en la implementación de la Política de Gobierno Digital.</t>
  </si>
  <si>
    <t xml:space="preserve"> Actividades Planeadas (AP) / Actividades Ejecutadas (AE)*100</t>
  </si>
  <si>
    <t>Gestión Tecnológica de la Información y de las Comunicaciones -  G-TICs - Jordy Escalona</t>
  </si>
  <si>
    <t>-Plan estrategico de tecnologias de la información PETI
-Implementación del servidor de dominio
-Restructuración de la red institucional
-Sistema de video vigilancia</t>
  </si>
  <si>
    <t>Gestionar el nivel de riesgos asociados a los activos de información de la institución para incrementar la seguridad digital.</t>
  </si>
  <si>
    <t>Seguridad Digital</t>
  </si>
  <si>
    <t>(%)Porcentaje de avance en la Implementación del Modelo de Seguridad y Privacidad de la Información.</t>
  </si>
  <si>
    <t>Actividades Planeadas (AP) / Actividades Ejecutadas (AE) * 100</t>
  </si>
  <si>
    <t>Líder de TI,  Chief Información Security Oficer (CISO) - Jhonathan Marin</t>
  </si>
  <si>
    <t>-Diligenciamiento de la herremienta de autodiagnostico para medir el avance en la implementación de la politica de Seguridadad Digital.
-Plan de tratamiento de riesgos.
-Gestion de usuarios directorio activo.
-Gestión de usuarios Q10.
-Gestion de usuarios Gsuite.
-Backup de aplicativo Novasoft y Q10.</t>
  </si>
  <si>
    <t>Promover un correcto uso de los recursos públicos a través de las acciones legales y administrativas que la institución implemente para ejecutar los gastos priorizados en la planeación institucional, de forma que siempre se siga el marco normativo que rige al Infotep</t>
  </si>
  <si>
    <t>Defensa Jurídica</t>
  </si>
  <si>
    <t>Estrategias para fomentar la cultura de prevención del daño antijurídico desarrolladas</t>
  </si>
  <si>
    <t># estrategias para fomentar la cultura de prevención del daño antijurídico desarrolladas</t>
  </si>
  <si>
    <t>Las estretagias están reprogramadas para el segundo semestre del año.</t>
  </si>
  <si>
    <t>Mejora Normativa</t>
  </si>
  <si>
    <t>Documento recopilatorio de la normatividad del INFOTEP publicado</t>
  </si>
  <si>
    <t># de documentos recopilatorios de la normatividad del Infotep</t>
  </si>
  <si>
    <t>Implementar acciones para la mejora en la medición de satisfacción del cliente a nivel institucional</t>
  </si>
  <si>
    <t>Servicio al ciudadano</t>
  </si>
  <si>
    <t>Porcentaje de mejora en el desempeño de la institución en la medición de satisfacción al cliente realizada</t>
  </si>
  <si>
    <t>(# de usuarios que manifiestan satisfacción con los servicios institucionales / # de usuarios atendidos) *100</t>
  </si>
  <si>
    <t>Porcentaje de PQRSDF contestadas en los tiempos de ley</t>
  </si>
  <si>
    <t># de PQRSDF contestadas en los términos de ley / # total de PQRSDF recibidas</t>
  </si>
  <si>
    <t>Simplificar y optimizar los trámites y procedimientos administrativos del INFOTEP para facilitar el acceso de los ciudadanos a los mismos</t>
  </si>
  <si>
    <t>Racionalización de trámites</t>
  </si>
  <si>
    <t>Cantidad de Trámites u OPAS racionalizados</t>
  </si>
  <si>
    <t># Trámites u OPAS racionalizados</t>
  </si>
  <si>
    <t>Planeación con todos los líderes de procesos - Nerieth May</t>
  </si>
  <si>
    <t>Realizar espacio de diálogo con la ciudadanía para la apropiación social de la cultura isleña</t>
  </si>
  <si>
    <t>Participación Ciudadana</t>
  </si>
  <si>
    <t>Espacios de participación ciudadana institucional</t>
  </si>
  <si>
    <t># número de espacios de participación generados</t>
  </si>
  <si>
    <t>Centro de lenguas - Emelino O'Neill</t>
  </si>
  <si>
    <t xml:space="preserve">Realizar un espacio de diálogo y reconocimiento hacia la comunidad educativa </t>
  </si>
  <si>
    <t>Coordinación de Extensión e Investigación: Julliet Orozco e Ian David Criollo</t>
  </si>
  <si>
    <t>Foro temático del programa de primera infancia</t>
  </si>
  <si>
    <t>Coordinación de Extensión y Proyección Social: Julliet Orozco</t>
  </si>
  <si>
    <t>Favorecer espacios de participación ciudadana en las acciones de rendición de cuentas del INFOTEP</t>
  </si>
  <si>
    <t>Comunicaciones + Planeación + Líderes de procesos</t>
  </si>
  <si>
    <t>Diseñar e implementar un esquema de seguimiento de indicadores institucionales</t>
  </si>
  <si>
    <t>Seguimiento y evaluación al desempeño institucional</t>
  </si>
  <si>
    <t>Porcentaje de avance de las metas institucionales</t>
  </si>
  <si>
    <t>(porcentaje de avance en los indicadores institucionales/ porcentaje de avance en los indicadores planeado)</t>
  </si>
  <si>
    <t>Mejorar el desempeño del INFOTEP en la medición del FURAG</t>
  </si>
  <si>
    <t>% de mejoramiento en los resultados del MIPG medidos a través del FURAG</t>
  </si>
  <si>
    <t>% de mejoramiento en los resultados del FURAG</t>
  </si>
  <si>
    <t>90.4</t>
  </si>
  <si>
    <t>Garantizar el derecho fundamental del acceso a la información pública mediante el cumplimiento de los lineamientos de la ley 1712 de 2014 y Resolución 1519 de 2020 en el link de transparencia de la web institucional</t>
  </si>
  <si>
    <t>Transparencia y acceso a la información pública</t>
  </si>
  <si>
    <t>Mejora en el desempeño de la calificación del ITA</t>
  </si>
  <si>
    <t>Porcentaje de mejora en la puntuación del ITA 2020</t>
  </si>
  <si>
    <t>Planeación + Vicerrectoría Administrativa y Financiera (servicio al ciudadano) + todos los líderes de procesos - Nerieth May</t>
  </si>
  <si>
    <t>Mejorar la eficiencia administrativa mediante una oportuna y pertinente de la gestión documental y su respectiva función archivística</t>
  </si>
  <si>
    <t>Gestión Documental</t>
  </si>
  <si>
    <t>Mejoramiento de la gestión documental institucional</t>
  </si>
  <si>
    <t>(# de instrumentos archivísticos implementados / # de instrumentos archivísticos requeridos por ley)*100</t>
  </si>
  <si>
    <t>Líder de Gestión Documental - Zoraida Vanegas</t>
  </si>
  <si>
    <t xml:space="preserve">1. Contratacion de servicios profesionales de apoyo a la Gestión Documental para la elaboración de las Tablas de Valoración Documental-TVD de la institución. Donde se tiene como primer avance el Plan de trabajo de elaboración Tablas de Valoración Documental. la  Periodización (Preliminar, la estructura orgánica por periodo (Avance) y el Cuadro de funciones por dependencia (Avance). 2. Contratación de servicios profesionales de apoyo para la elaboración de las Tablas de Valoración Documental– TVD de la institución, el primer informe de avance Informe de análisis de Diagnóstico de Inventario Documental Acumulado y sus respectivos inventarios (3), analisis de las funciones identificadas para las dependencias de los periodos históricos establecidos I y II, elaboración de cuadro de trabajo de serie Misión, transversales y Misional,  transversal, Parametrización del Formato Único de Inventario Documental-FUID para los inventarios documentales. 3.Contratación de servicios profesionales en gestión documental para la implementación del programa específico de capacitación, implementación del programa específico de documentos esenciales, apoyo para la implementación de la política de uso y consumo responsable del papel y elaboración del reglamento del servicio de correspondencia (gestión de comunicaciones oficiales), donde en un primer informe de avance se tiene  el Documento de Plan de prevención y atención de emergencias y desastres para el material documental del INFOTEP (avance), Documento de Plan de prevención y atención de emergencias y desastres para el material documental del INFOTEP (avance) y  diapositivas adicionales o ajustadas-actualizadas requeridas para las sesiones de capacitación. 4. Contratación de servicios profesionales de un restaurador de bienes y muebles para la formulación del programa específico de documentos especiales e implementación de las actividades del plan de conservación documental a corto plazo en el sistema integrado de conservación de INFOTEP, donde se tiene un primer informe de avance elaboración del protocolo de limpieza para áreas de almacenamiento de documentos de archivo y elaboración del protocolo para el monitoreo ambiental de condiciones de humedad relativa y temperatura. 5. prestación de servicios tecnológicos de apoyo a la gestión documental del instituto nacional de formación técnica profesional -infotep, con un primer informe, se brindó acompañamiento al área de Planeación, informándole sobre los procesos técnicos de organización técnica de documentos, manejo adecuado de TRD, se realizó revisión de series y subseries producidas por el área esto debido a que la productora documental aduce no producir ciertos documentos, Se realizó cronograma de visitas a las oficinas productoras de la institución el cual fue enviado al correo electrónico de la interventora para su revisión y aprobación, se brindó de manera oportuna la entrega de documentos solicitados por el área de Admisiones, talento humano y Vicerrectoría Académica.
Cumpliendo con el lleno de formatos estipulados para dicha gestión los cuales reposan en el archivo de central.
Se le indicó el paso a seguir para realizar solicitud de  actualización de series relacionadas en su tabla que no viene siendo producida por esta.
</t>
  </si>
  <si>
    <t>Implementar un procedimiento establecido en la política de gestión estadística</t>
  </si>
  <si>
    <t>Gestión Estadística</t>
  </si>
  <si>
    <t>Procedimiento implementado</t>
  </si>
  <si>
    <t>Número de procedimientos implementados</t>
  </si>
  <si>
    <t>Promover buenas prácticas para la gestión y divulgación del conocimiento generado propio de las labores de los funcionarios y contratistas de la entidad</t>
  </si>
  <si>
    <t>Gestión del Conocimiento y la Innovación</t>
  </si>
  <si>
    <t>Política de gestión del conocimiento y la innovación actualizada</t>
  </si>
  <si>
    <t># de políticas actualizada</t>
  </si>
  <si>
    <t>Coordinación de Investigación con todos los líderes de procesos - Ian David Criollo</t>
  </si>
  <si>
    <t>1. Se cuenta con borrador de la actualización de la política gestión del conocimiento y la innovación, que modificara el acuerdo 028 de 2020.</t>
  </si>
  <si>
    <t>Porcentaje de implementación del plan de acción de la política de gestión del conocimiento y la innovación</t>
  </si>
  <si>
    <t xml:space="preserve">1. Se participó en la 1ra Mesa sectorial de gestión del conocimiento
2. Se asistió al cuarto encuentro del equipo de transversal de gestión del conocimiento y la innovación.
3. Se realizó la creación de 3 formatos para la consolidación del conocimiento generado en INFOTEP y un procedimiento para la utilizacion de dichos formatos.
4. Se asistio a la socializacion de resultados del proyecto fortalecimiento de las capaciades de inverstigacion, innovacion, creacion y pensamiento Caribe insular en la universidad nacional de Colombia.
</t>
  </si>
  <si>
    <t>Repositorio de la memoria institucional  creado</t>
  </si>
  <si>
    <t># de repositorios creados</t>
  </si>
  <si>
    <t xml:space="preserve">1.  Se realizó solicitud ante la alta dirección para gestionar recursos para la adquisición de un repositorio institucional.
2.  Se realizó la creación de 1 formato en excel para la consolidación del conocimiento generado en INFOTEP, y llevar una base de datos que sirva de insumo al repositorio institucional.
</t>
  </si>
  <si>
    <t>Visibilizar la gestión institucional con el fin de posicionar al INFOTEP a nivel local, nacional e internacional</t>
  </si>
  <si>
    <t>Cantidad de estrategias de comunicaciones y divulgación implementadas</t>
  </si>
  <si>
    <t># de estrategias divulgados</t>
  </si>
  <si>
    <t>Comunicaciones: Andrés Escalona</t>
  </si>
  <si>
    <t>Porcentaje de favorabilidad de la imagen institucional</t>
  </si>
  <si>
    <t>% de favorabilidad</t>
  </si>
  <si>
    <t>Fomentar la sostenibilidad y un entorno ambientalmente sano dentro del desarrollo de la misionalidad del INFOTEP como institución educativa y de formación superior, de conformidad con lo dispuesto en los lineamientos de la política ambiental</t>
  </si>
  <si>
    <t>Gestión Ambiental</t>
  </si>
  <si>
    <t>Desarrollo de los lineamientos, programas y proyectos de corto plazo contempladas en la política  ambiental</t>
  </si>
  <si>
    <t>(# de acciones implementadas/ # de acciones planeadas)*100</t>
  </si>
  <si>
    <t>Cumplimiento de las estrategias planteadas en el plan de trabajo de la política</t>
  </si>
  <si>
    <t>Vicerrectoría Administrativa y Financiera -  Marlon Mitchell Humphries</t>
  </si>
  <si>
    <t>Control y Evaluación Institucional</t>
  </si>
  <si>
    <t>Promover el mejoramiento continuo, a través de acciones, métodos y procedimientos de control y de gestión del riesgo, así como mecanismos para la prevención y evaluación de éste.</t>
  </si>
  <si>
    <t>Implementar las acciones contempladas en la política de control interno para el fomento de una cultura de autocontrol y autorregulación en la institución</t>
  </si>
  <si>
    <t>Control Interno</t>
  </si>
  <si>
    <t>Acciones para fomentar la cultura de autocontrol y autorregulación</t>
  </si>
  <si>
    <t>Control Interno - Andrés Meza</t>
  </si>
  <si>
    <t>Durante el primer trimestre del 2022-  no se tiene ningun avance, toda vez que  durante este periodo se  tiene previsto consoldiar y enviar los informes de ley a cargo de la OCI</t>
  </si>
  <si>
    <t>NA</t>
  </si>
  <si>
    <t>Implementar actividades de monitoreo y supervisión continua en la entidad</t>
  </si>
  <si>
    <t>Acciones de monitoreo y supervisión para la mejora contínua</t>
  </si>
  <si>
    <t>Durante este periodo (Enero a marzo de 2022) se  consoldaron  y enviaron los informes de ley a cargo de la OCI e Informes SIRECI  año 2021.- los cuales hace parte integral del proceso de monitoreo y supervision-- los informes de ley se encuentra publicados en la pagina web institucional</t>
  </si>
  <si>
    <t>Infraestructura</t>
  </si>
  <si>
    <t>Dotar y adecuar la institución con los recursos físicos y tecnológicos necesarios</t>
  </si>
  <si>
    <t>Dotar y adecuar la infraestructura física del INFOTEP para una prestación segura y eficiente del servicio educativo</t>
  </si>
  <si>
    <t>Cantidad de mts² de la institución adecuados y dotados</t>
  </si>
  <si>
    <t># de mts² adecuados y dotados</t>
  </si>
  <si>
    <t>Ejecutar las actividades contempladas en el plan de mantenimiento de la institución</t>
  </si>
  <si>
    <t>Porcentaje de cumplimiento del plan de mantenimiento</t>
  </si>
  <si>
    <t>No se cuenta con los recursos para el mantenimiento de la infraestructura física de la institución. Se espera que se puedan desarrollar las mejoras en el segundo semestre del año, a través de los recursos de formento.</t>
  </si>
  <si>
    <t>Gestión financiera</t>
  </si>
  <si>
    <t>Implementar acciones para el aumento de ingresos por recursos propios del INFOTEP</t>
  </si>
  <si>
    <t xml:space="preserve">
Gestión presupuestal y eficiencia del gasto público / planeación institucional</t>
  </si>
  <si>
    <t>% de aumento de ingresos por recursos propios</t>
  </si>
  <si>
    <t>% de aumento de recursos propios</t>
  </si>
  <si>
    <t>Vicerrectoría Administrativa y Financiera - Marlon Mitchel Humphries</t>
  </si>
  <si>
    <t>Con respecto al trimestre inmediatamente anterior (Dic de 2021) se reporta una disminución del 90,4%</t>
  </si>
  <si>
    <t>TOTAL COMPONENTE INSTITUCIONAL 2022</t>
  </si>
  <si>
    <t>No hay avance dado que los estudiantes se encuentran en la etapa de culminacion con requistos de grados (seminario)</t>
  </si>
  <si>
    <t>La proyección de recaudo de matrícula por programas regulares para el primer semestre del año corresponde a $209.835.697. En estos momentos los estudiantes de la institución son beneficiarios de los programa de generación E, y la institución está en espera del giro del recurso correspondiente.</t>
  </si>
  <si>
    <t>No tiene metas asignadas para el primer trimestre del año</t>
  </si>
  <si>
    <t>Se contrató al docente Dwight Forbes como docente catedrático para dictar las clases de inglés a los estudiantes del centro de lenguas en el mes de febrero</t>
  </si>
  <si>
    <t>Evento con el banco de la República alusivo a Moda Tong Dieh</t>
  </si>
  <si>
    <t>1. Diseño de estudios previos para el contrato del operador para la ejecución del concurso de emnprendimiento.
2. Términos de referencia del Concurso de Emprendimiento INFOTEP BUSINESS STAR UP II  -2022.</t>
  </si>
  <si>
    <t xml:space="preserve">El numero de estudiantes matriculados y registrados en el SNIES es 433. </t>
  </si>
  <si>
    <t>Total ejecutado componente misional</t>
  </si>
  <si>
    <t>Total ejecutado para el trimestre</t>
  </si>
  <si>
    <t>Total ejecutado componente Institucional</t>
  </si>
  <si>
    <t>No se realizó la medición durante el primer trimestre</t>
  </si>
  <si>
    <t>El normograma se encuentra en elaboración participativa con las áreas involucradas. Se cuenta con un borrador, el cual a la fecha está bajo la revisión y observaciones de las áreas de Extensión, gestión documenta y seguridad y salud en el trabajo.</t>
  </si>
  <si>
    <t>Se procede a hacer la actualización de los procedimientos de 3 trámites, dado que al iniciar las acciones del plan de racionalización de trámites se identifica que algunos procedimientos de trámites están desactualizados y se deben tener al día para formalizar la acción de mejora. Por ende, se modifican las acciones para primero tener todos los procedimientos, actualizar en el SUIT y ejecutar la estrategia de Racionalización de Trámites</t>
  </si>
  <si>
    <t>Se presentó medición de satisfacción por parte del proceso de Extensión y Proyección Social, arrojando el siguiente resultado: En el primer trimestre se realizaron 2 eventos de extensión cuyo porcentaje de calificación de satisfacción fue el 85.8%</t>
  </si>
  <si>
    <t>Se requiere mejorar el porcentaje de oportunidad en las respuestas a los requerimientos en el área de Vicerrectoría Administrativa y Financiera, lo cual nos permitirá ser más oportunos en el trámite y gestión de las mismas. 
El volumen de radicación de PQRSDF en la Institución corresponde a 55 PQRSDF radicadas en promedio por cada mes.
Durante el primer trimestre no se presentaron traslado por competencia de PQRSDF a otras entidades públicas. Dado que los requerimientos que aparece sin respuesta, se recomienda revisar la causa que dio origen a la misma, a efectos de establecer si se requiere implementar alguna acción correctiva.
El canal de atención más utilizado por los grupos de valor para el presente trimestre fue correo electrónico con un total de 118, equivalente al 72%.
Se recomienda a las dependencias, tener en cuenta los términos de respuesta de las PQRSDF radicadas y que se le fueron asignados para su respectiva respuesta dentro los términos de ley.</t>
  </si>
  <si>
    <t>Porcentaje de avance en la ejecución de metas del componente misional</t>
  </si>
  <si>
    <t>Porcentaje de avance en la ejecución de metas en el primer trimestre del 2022</t>
  </si>
  <si>
    <t>No se presentaron evidencias por parte del líder para la verificación</t>
  </si>
  <si>
    <t>Verificada</t>
  </si>
  <si>
    <t>https://drive.google.com/drive/u/0/folders/15EpGuthajXuHRnRW7slHW6MB5KJaMy87</t>
  </si>
  <si>
    <t>Formatos de inscripcion, actas de asistencia y fotografias: https://drive.google.com/drive/u/0/folders/15EpGuthajXuHRnRW7slHW6MB5KJaMy87</t>
  </si>
  <si>
    <t>Corroborado</t>
  </si>
  <si>
    <t>Informe Bajado del Software de permanencia. contratos de prestacion de servicios: https://drive.google.com/drive/u/0/folders/197T-grvSFaQwNtJzB5ghO8CF6pi2xRYY</t>
  </si>
  <si>
    <t>Informe Bajado del Software de permanencia. Contratos de prestacion de servicios. Informes del contratista: https://drive.google.com/drive/u/0/folders/197T-grvSFaQwNtJzB5ghO8CF6pi2xRYY</t>
  </si>
  <si>
    <t>Informe de deserción: https://drive.google.com/drive/u/0/folders/197T-grvSFaQwNtJzB5ghO8CF6pi2xRYY</t>
  </si>
  <si>
    <t>Informe Bajado del Software  de permanencia. Contratos de prestacion de servicios: https://drive.google.com/drive/u/0/folders/197T-grvSFaQwNtJzB5ghO8CF6pi2xRYY</t>
  </si>
  <si>
    <t xml:space="preserve">https://drive.google.com/drive/u/0/folders/1ZU4xLdGeVjQyTs9dXzaBbUM1cACphNAH                                                                                 1. Estudios previos para el contrato del operador para la ejecución del concurso de emnprendimiento..
2. Términos de referencia del Concurso de Emprendimiento INFOTEP BUSINESS STAR UP II  -2022
3. Informe mes 1
4. Informe mes 2                           </t>
  </si>
  <si>
    <t>https://drive.google.com/drive/u/0/folders/1ZU4xLdGeVjQyTs9dXzaBbUM1cACphNAH                                                                                 1. Estudios previos para el contrato del operador para la ejecución del concurso de emnprendimiento..
2. Términos de referencia del Concurso de Emprendimiento INFOTEP BUSINESS STAR UP II  -2022</t>
  </si>
  <si>
    <t>Pendiente el cargue de la evidencia en el drive</t>
  </si>
  <si>
    <t>https://drive.google.com/drive/u/0/folders/11dFn-Pjqp84loZA-vOIoK1G24H0t2l2c</t>
  </si>
  <si>
    <t>Evidencias de la reunión con la gerente del banco de la república y correo donde se dio a conocer el resultado de este primer acercamiento: https://drive.google.com/drive/u/0/folders/1mLjJ6ekH6oCRyZeJD--OGKqwj0OD1Y3Y</t>
  </si>
  <si>
    <t>Contrato de suscripción de renovación a base de datos: https://drive.google.com/drive/u/0/folders/1BuUNjxxMR9z64Fd-tpqV08IV0W2d3XfD</t>
  </si>
  <si>
    <t>El recurso ejecutado no salió por funcionamiento, si no por Inversión.           VERIFICADO POR PLANEACION</t>
  </si>
  <si>
    <t>Informes del contratista y memorias de las reuniones con univalle: https://drive.google.com/drive/u/0/folders/1zi-10IHNd7vVQ1NMx-mS2VHW0kwMUz75</t>
  </si>
  <si>
    <t>https://drive.google.com/drive/u/0/folders/1GEWQctupfEGU1RQyacF_LoJnayYYmZNa</t>
  </si>
  <si>
    <t>https://www.infotepsai.edu.co/infotep/funcionarios-principales</t>
  </si>
  <si>
    <t>Pendiente el cargue de evidencias en el drive</t>
  </si>
  <si>
    <t>https://drive.google.com/drive/u/0/folders/16NQcdP2ee71PcouBLi0TRcQ9yFed7Qu_</t>
  </si>
  <si>
    <t>vErificada</t>
  </si>
  <si>
    <t>https://drive.google.com/drive/u/0/folders/1wEIDqHCXegJCpAB8HJOH5LxWjErp0eCU</t>
  </si>
  <si>
    <t>https://drive.google.com/drive/u/0/folders/1Zr63IBYWI3jczqxUWzaNSu90SKhTpr30</t>
  </si>
  <si>
    <t>https://drive.google.com/drive/u/0/folders/1sMFC-w3p5Yh1AZpgVGoaakqD6yRyGtsp</t>
  </si>
  <si>
    <t>Informe de Satisfacción de actividades realizadas: https://drive.google.com/drive/u/0/folders/1mLjJ6ekH6oCRyZeJD--OGKqwj0OD1Y3Y</t>
  </si>
  <si>
    <t>https://www.infotepsai.edu.co/informe-de-peticiones-quejas-reclamos-denuncias-y-solicitudes-de-acceso-a-la-informacion/informes-mensualizados-de-pqrsd/informe-pqrsd-2022</t>
  </si>
  <si>
    <t>Redes sociales: Facebook e Instagram</t>
  </si>
  <si>
    <t>Se hizo espacio en redes sociales mediante el cual la rectora de la institución presentó el balance de la gestión 2021.</t>
  </si>
  <si>
    <t>Contratos e informe de avances con sus respectivos anexos: https://drive.google.com/drive/u/0/folders/1L2olylTmOo4HhJvNinMivjNwLugHjKPI</t>
  </si>
  <si>
    <t>1. Borrador Politica de gestión del conocimiento y la innovación: https://drive.google.com/drive/u/0/folders/1o74T2OSZ2M-2yf-x6BfaSBQHZh4FgZ0G</t>
  </si>
  <si>
    <t>https://drive.google.com/drive/u/0/folders/1o74T2OSZ2M-2yf-x6BfaSBQHZh4FgZ0G:                                       1. Registro fotográfico de la participación en 1ra Mesa sectorial de gestión del conocimiento.
2. Registro fotográfico del 4to encuentro del equipo transversal de gestión del conocimiento y la innovación.
3. 1 formato de Captura de conocimiento, 1 formato de Réplica del conocimiento, 1 Formato de Inventario de conocimiento y un Procedimiento de Gestión del conocimiento y la innovación. 
4. Registro de asistencia y registro fotográfico.</t>
  </si>
  <si>
    <t>1. Formato de Inventario de conocimiento: https://drive.google.com/drive/u/0/folders/1o74T2OSZ2M-2yf-x6BfaSBQHZh4FgZ0G</t>
  </si>
  <si>
    <t>Publicaciones en Redes sociales, boletines de prensa, informes del contratista y en chat interno institucional</t>
  </si>
  <si>
    <t>No se presentaron avances</t>
  </si>
  <si>
    <t>Verificada: link de transparencia, apartado de control interno: 4.7 y 4.8</t>
  </si>
  <si>
    <t>https://docs.google.com/spreadsheets/d/1ehz_Hm7wRmJe8jmgrku130KRD-LxOXQ2/edit?usp=sharing&amp;ouid=105569337943995573004&amp;rtpof=true&amp;sd=true</t>
  </si>
  <si>
    <t>verificado</t>
  </si>
  <si>
    <t>RESUMEN EJECUCIÓN DEL PRIMER TRIMESTRE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</si>
</sst>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 #,##0;[Red]\-&quot;$&quot;\ #,##0"/>
    <numFmt numFmtId="44" formatCode="_-&quot;$&quot;\ * #,##0.00_-;\-&quot;$&quot;\ * #,##0.00_-;_-&quot;$&quot;\ * &quot;-&quot;??_-;_-@_-"/>
    <numFmt numFmtId="164" formatCode="_-&quot;$&quot;\ * #,##0_-;\-&quot;$&quot;\ * #,##0_-;_-&quot;$&quot;\ * &quot;-&quot;_-;_-@"/>
    <numFmt numFmtId="165" formatCode="#,##0;\(#,##0\)"/>
    <numFmt numFmtId="166" formatCode="_-&quot;$&quot;\ * #,##0_-;\-&quot;$&quot;\ * #,##0_-;_-&quot;$&quot;\ * &quot;-&quot;??_-;_-@"/>
    <numFmt numFmtId="167" formatCode="[$ $]#,##0"/>
    <numFmt numFmtId="168" formatCode="_-&quot;$&quot;* #,##0_-;\-&quot;$&quot;* #,##0_-;_-&quot;$&quot;* &quot;-&quot;??_-;_-@"/>
    <numFmt numFmtId="169" formatCode="0.0%"/>
    <numFmt numFmtId="170" formatCode="&quot;$&quot;\ #,##0"/>
    <numFmt numFmtId="171" formatCode="_-[$$-240A]\ * #,##0.00_-;\-[$$-240A]\ * #,##0.00_-;_-[$$-240A]\ * &quot;-&quot;??_-;_-@_-"/>
    <numFmt numFmtId="172" formatCode="_-[$$-240A]\ * #,##0_-;\-[$$-240A]\ * #,##0_-;_-[$$-240A]\ * &quot;-&quot;??_-;_-@_-"/>
    <numFmt numFmtId="173" formatCode="_-&quot;$&quot;\ * #,##0_-;\-&quot;$&quot;\ * #,##0_-;_-&quot;$&quot;\ * &quot;-&quot;??_-;_-@_-"/>
  </numFmts>
  <fonts count="27" x14ac:knownFonts="1">
    <font>
      <sz val="11"/>
      <color theme="1"/>
      <name val="Calibri"/>
      <scheme val="minor"/>
    </font>
    <font>
      <b/>
      <sz val="11"/>
      <color rgb="FFFFFFFF"/>
      <name val="Arial"/>
      <family val="2"/>
    </font>
    <font>
      <sz val="11"/>
      <name val="Calibri"/>
      <family val="2"/>
    </font>
    <font>
      <b/>
      <sz val="28"/>
      <color theme="0"/>
      <name val="Calibri"/>
      <family val="2"/>
    </font>
    <font>
      <sz val="11"/>
      <color theme="1"/>
      <name val="Arial"/>
      <family val="2"/>
    </font>
    <font>
      <b/>
      <sz val="11"/>
      <color theme="1"/>
      <name val="Arial"/>
      <family val="2"/>
    </font>
    <font>
      <b/>
      <sz val="11"/>
      <color rgb="FF000000"/>
      <name val="Arial"/>
      <family val="2"/>
    </font>
    <font>
      <b/>
      <sz val="12"/>
      <color theme="1"/>
      <name val="Calibri"/>
      <family val="2"/>
    </font>
    <font>
      <sz val="12"/>
      <color theme="1"/>
      <name val="Arial"/>
      <family val="2"/>
    </font>
    <font>
      <sz val="11"/>
      <color rgb="FF000000"/>
      <name val="Arial"/>
      <family val="2"/>
    </font>
    <font>
      <sz val="9"/>
      <color theme="1"/>
      <name val="Arial"/>
      <family val="2"/>
    </font>
    <font>
      <u/>
      <sz val="11"/>
      <color theme="1"/>
      <name val="Arial"/>
      <family val="2"/>
    </font>
    <font>
      <sz val="11"/>
      <color theme="1"/>
      <name val="Calibri"/>
      <family val="2"/>
      <scheme val="minor"/>
    </font>
    <font>
      <u/>
      <sz val="11"/>
      <color rgb="FF1155CC"/>
      <name val="Arial"/>
      <family val="2"/>
    </font>
    <font>
      <sz val="11"/>
      <color rgb="FFFF0000"/>
      <name val="Arial"/>
      <family val="2"/>
    </font>
    <font>
      <u/>
      <sz val="11"/>
      <color theme="1"/>
      <name val="Arial"/>
      <family val="2"/>
    </font>
    <font>
      <sz val="11"/>
      <color theme="1"/>
      <name val="Bookman Old Style"/>
      <family val="1"/>
    </font>
    <font>
      <b/>
      <sz val="11"/>
      <color theme="1"/>
      <name val="Bookman Old Style"/>
      <family val="1"/>
    </font>
    <font>
      <b/>
      <sz val="11"/>
      <color theme="1"/>
      <name val="Calibri"/>
      <family val="2"/>
    </font>
    <font>
      <sz val="10"/>
      <color theme="1"/>
      <name val="Calibri"/>
      <family val="2"/>
    </font>
    <font>
      <u/>
      <sz val="11"/>
      <color rgb="FF000000"/>
      <name val="Arial"/>
      <family val="2"/>
    </font>
    <font>
      <sz val="11"/>
      <color theme="1"/>
      <name val="Arial"/>
      <family val="2"/>
    </font>
    <font>
      <sz val="11"/>
      <color rgb="FF000000"/>
      <name val="Arial"/>
      <family val="2"/>
    </font>
    <font>
      <sz val="11"/>
      <name val="Arial"/>
      <family val="2"/>
    </font>
    <font>
      <sz val="12"/>
      <color theme="1"/>
      <name val="Arial"/>
      <family val="2"/>
    </font>
    <font>
      <u/>
      <sz val="11"/>
      <color theme="10"/>
      <name val="Calibri"/>
      <family val="2"/>
      <scheme val="minor"/>
    </font>
    <font>
      <b/>
      <sz val="11"/>
      <color theme="1"/>
      <name val="Calibri"/>
      <family val="2"/>
      <scheme val="minor"/>
    </font>
  </fonts>
  <fills count="15">
    <fill>
      <patternFill patternType="none"/>
    </fill>
    <fill>
      <patternFill patternType="gray125"/>
    </fill>
    <fill>
      <patternFill patternType="solid">
        <fgColor theme="0"/>
        <bgColor theme="0"/>
      </patternFill>
    </fill>
    <fill>
      <patternFill patternType="solid">
        <fgColor rgb="FFF4CCCC"/>
        <bgColor rgb="FFF4CCCC"/>
      </patternFill>
    </fill>
    <fill>
      <patternFill patternType="solid">
        <fgColor rgb="FFFFFF00"/>
        <bgColor rgb="FFFFFF00"/>
      </patternFill>
    </fill>
    <fill>
      <patternFill patternType="solid">
        <fgColor rgb="FFFFFFFF"/>
        <bgColor rgb="FFFFFFFF"/>
      </patternFill>
    </fill>
    <fill>
      <patternFill patternType="solid">
        <fgColor rgb="FF00FFFF"/>
        <bgColor rgb="FF00FFFF"/>
      </patternFill>
    </fill>
    <fill>
      <patternFill patternType="solid">
        <fgColor rgb="FF002060"/>
        <bgColor rgb="FF002060"/>
      </patternFill>
    </fill>
    <fill>
      <patternFill patternType="solid">
        <fgColor rgb="FF0097CC"/>
        <bgColor rgb="FF0097CC"/>
      </patternFill>
    </fill>
    <fill>
      <patternFill patternType="solid">
        <fgColor rgb="FF002060"/>
        <bgColor theme="0"/>
      </patternFill>
    </fill>
    <fill>
      <patternFill patternType="solid">
        <fgColor rgb="FF002060"/>
        <bgColor indexed="64"/>
      </patternFill>
    </fill>
    <fill>
      <patternFill patternType="solid">
        <fgColor rgb="FF00B0F0"/>
        <bgColor theme="0"/>
      </patternFill>
    </fill>
    <fill>
      <patternFill patternType="solid">
        <fgColor rgb="FF00B0F0"/>
        <bgColor indexed="64"/>
      </patternFill>
    </fill>
    <fill>
      <patternFill patternType="solid">
        <fgColor rgb="FFFFC000"/>
        <bgColor theme="0"/>
      </patternFill>
    </fill>
    <fill>
      <patternFill patternType="solid">
        <fgColor theme="0"/>
        <bgColor indexed="64"/>
      </patternFill>
    </fill>
  </fills>
  <borders count="65">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medium">
        <color rgb="FF000000"/>
      </bottom>
      <diagonal/>
    </border>
    <border>
      <left style="thin">
        <color rgb="FF000000"/>
      </left>
      <right/>
      <top style="medium">
        <color rgb="FF000000"/>
      </top>
      <bottom style="thin">
        <color rgb="FF000000"/>
      </bottom>
      <diagonal/>
    </border>
    <border>
      <left style="thin">
        <color rgb="FF000000"/>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top style="medium">
        <color rgb="FF000000"/>
      </top>
      <bottom style="medium">
        <color rgb="FF000000"/>
      </bottom>
      <diagonal/>
    </border>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4">
    <xf numFmtId="0" fontId="0" fillId="0" borderId="0"/>
    <xf numFmtId="44" fontId="12" fillId="0" borderId="0" applyFont="0" applyFill="0" applyBorder="0" applyAlignment="0" applyProtection="0"/>
    <xf numFmtId="9" fontId="12" fillId="0" borderId="0" applyFont="0" applyFill="0" applyBorder="0" applyAlignment="0" applyProtection="0"/>
    <xf numFmtId="0" fontId="25" fillId="0" borderId="0" applyNumberFormat="0" applyFill="0" applyBorder="0" applyAlignment="0" applyProtection="0"/>
  </cellStyleXfs>
  <cellXfs count="277">
    <xf numFmtId="0" fontId="0" fillId="0" borderId="0" xfId="0" applyFont="1" applyAlignment="1"/>
    <xf numFmtId="0" fontId="4" fillId="2" borderId="7" xfId="0" applyFont="1" applyFill="1" applyBorder="1"/>
    <xf numFmtId="0" fontId="4" fillId="2" borderId="1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6" xfId="0" applyFont="1" applyFill="1" applyBorder="1" applyAlignment="1">
      <alignment horizontal="center" vertical="center" wrapText="1"/>
    </xf>
    <xf numFmtId="1" fontId="4" fillId="2" borderId="16" xfId="0" applyNumberFormat="1" applyFont="1" applyFill="1" applyBorder="1" applyAlignment="1">
      <alignment horizontal="center" vertical="center" wrapText="1"/>
    </xf>
    <xf numFmtId="164" fontId="4" fillId="2" borderId="16" xfId="0" applyNumberFormat="1"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6" xfId="0" applyFont="1" applyFill="1" applyBorder="1"/>
    <xf numFmtId="1" fontId="4" fillId="2" borderId="16" xfId="0" applyNumberFormat="1" applyFont="1" applyFill="1" applyBorder="1" applyAlignment="1">
      <alignment horizontal="center" vertical="center"/>
    </xf>
    <xf numFmtId="0" fontId="4" fillId="2" borderId="16" xfId="0" applyFont="1" applyFill="1" applyBorder="1" applyAlignment="1">
      <alignment horizontal="center" vertical="center" wrapText="1"/>
    </xf>
    <xf numFmtId="1" fontId="4" fillId="3" borderId="16" xfId="0" applyNumberFormat="1" applyFont="1" applyFill="1" applyBorder="1" applyAlignment="1">
      <alignment horizontal="center" vertical="center" wrapText="1"/>
    </xf>
    <xf numFmtId="164" fontId="4" fillId="2" borderId="16" xfId="0" applyNumberFormat="1" applyFont="1" applyFill="1" applyBorder="1" applyAlignment="1">
      <alignment horizontal="center" vertical="center"/>
    </xf>
    <xf numFmtId="0" fontId="4" fillId="2" borderId="16" xfId="0" applyFont="1" applyFill="1" applyBorder="1" applyAlignment="1">
      <alignment horizontal="center" vertical="center"/>
    </xf>
    <xf numFmtId="9" fontId="4" fillId="2" borderId="16" xfId="0" applyNumberFormat="1" applyFont="1" applyFill="1" applyBorder="1" applyAlignment="1">
      <alignment horizontal="center" vertical="center" wrapText="1"/>
    </xf>
    <xf numFmtId="0" fontId="8" fillId="4" borderId="16" xfId="0" applyFont="1" applyFill="1" applyBorder="1" applyAlignment="1">
      <alignment horizontal="center" vertical="center" wrapText="1"/>
    </xf>
    <xf numFmtId="165" fontId="9" fillId="2" borderId="16" xfId="0" applyNumberFormat="1" applyFont="1" applyFill="1" applyBorder="1" applyAlignment="1">
      <alignment horizontal="right" vertical="center"/>
    </xf>
    <xf numFmtId="165" fontId="4" fillId="2" borderId="16" xfId="0" applyNumberFormat="1" applyFont="1" applyFill="1" applyBorder="1" applyAlignment="1">
      <alignment horizontal="center" vertical="center" wrapText="1"/>
    </xf>
    <xf numFmtId="9" fontId="4" fillId="2" borderId="16" xfId="0" applyNumberFormat="1" applyFont="1" applyFill="1" applyBorder="1" applyAlignment="1">
      <alignment horizontal="center" vertical="center" wrapText="1"/>
    </xf>
    <xf numFmtId="9" fontId="4" fillId="2" borderId="16" xfId="0" applyNumberFormat="1" applyFont="1" applyFill="1" applyBorder="1" applyAlignment="1">
      <alignment horizontal="center" vertical="center"/>
    </xf>
    <xf numFmtId="0" fontId="4" fillId="0" borderId="16" xfId="0" applyFont="1" applyBorder="1" applyAlignment="1">
      <alignment horizontal="center" vertical="center" wrapText="1"/>
    </xf>
    <xf numFmtId="0" fontId="4" fillId="3" borderId="16" xfId="0" applyFont="1" applyFill="1" applyBorder="1" applyAlignment="1">
      <alignment horizontal="center" vertical="center" wrapText="1"/>
    </xf>
    <xf numFmtId="0" fontId="4" fillId="2" borderId="16" xfId="0" applyFont="1" applyFill="1" applyBorder="1" applyAlignment="1"/>
    <xf numFmtId="0" fontId="10" fillId="2" borderId="16"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4" fillId="0" borderId="7" xfId="0" applyFont="1" applyBorder="1"/>
    <xf numFmtId="0" fontId="4" fillId="5" borderId="16" xfId="0" applyFont="1" applyFill="1" applyBorder="1" applyAlignment="1">
      <alignment horizontal="center" vertical="center" wrapText="1"/>
    </xf>
    <xf numFmtId="3" fontId="4" fillId="5" borderId="16" xfId="0" applyNumberFormat="1" applyFont="1" applyFill="1" applyBorder="1" applyAlignment="1">
      <alignment horizontal="center" vertical="center" wrapText="1"/>
    </xf>
    <xf numFmtId="0" fontId="4" fillId="5" borderId="16" xfId="0" applyFont="1" applyFill="1" applyBorder="1"/>
    <xf numFmtId="9" fontId="4" fillId="5" borderId="16" xfId="0" applyNumberFormat="1" applyFont="1" applyFill="1" applyBorder="1" applyAlignment="1">
      <alignment horizontal="center" vertical="center"/>
    </xf>
    <xf numFmtId="0" fontId="4" fillId="5" borderId="16" xfId="0" applyFont="1" applyFill="1" applyBorder="1" applyAlignment="1">
      <alignment horizontal="center" vertical="center"/>
    </xf>
    <xf numFmtId="0" fontId="4" fillId="5" borderId="7" xfId="0" applyFont="1" applyFill="1" applyBorder="1"/>
    <xf numFmtId="0" fontId="5" fillId="2" borderId="20" xfId="0" applyFont="1" applyFill="1" applyBorder="1" applyAlignment="1">
      <alignment horizontal="center" vertical="center" wrapText="1"/>
    </xf>
    <xf numFmtId="166" fontId="4" fillId="2" borderId="16" xfId="0" applyNumberFormat="1" applyFont="1" applyFill="1" applyBorder="1" applyAlignment="1">
      <alignment horizontal="center" vertical="center" wrapText="1"/>
    </xf>
    <xf numFmtId="9" fontId="4" fillId="6" borderId="16" xfId="0" applyNumberFormat="1" applyFont="1" applyFill="1" applyBorder="1" applyAlignment="1"/>
    <xf numFmtId="9" fontId="4" fillId="2" borderId="16" xfId="0" applyNumberFormat="1" applyFont="1" applyFill="1" applyBorder="1" applyAlignment="1">
      <alignment horizontal="center" vertical="center"/>
    </xf>
    <xf numFmtId="3" fontId="4" fillId="2" borderId="16" xfId="0" applyNumberFormat="1" applyFont="1" applyFill="1" applyBorder="1" applyAlignment="1">
      <alignment horizontal="center" vertical="center" wrapText="1"/>
    </xf>
    <xf numFmtId="0" fontId="4" fillId="2" borderId="16" xfId="0" applyFont="1" applyFill="1" applyBorder="1" applyAlignment="1">
      <alignment vertical="center" wrapText="1"/>
    </xf>
    <xf numFmtId="0" fontId="4" fillId="6" borderId="16" xfId="0" applyFont="1" applyFill="1" applyBorder="1" applyAlignment="1"/>
    <xf numFmtId="165" fontId="4" fillId="3" borderId="16" xfId="0" applyNumberFormat="1" applyFont="1" applyFill="1" applyBorder="1" applyAlignment="1">
      <alignment horizontal="center" vertical="center" wrapText="1"/>
    </xf>
    <xf numFmtId="164" fontId="4" fillId="2" borderId="16" xfId="0" applyNumberFormat="1" applyFont="1" applyFill="1" applyBorder="1" applyAlignment="1">
      <alignment vertical="center" wrapText="1"/>
    </xf>
    <xf numFmtId="0" fontId="4" fillId="2" borderId="16" xfId="0" applyFont="1" applyFill="1" applyBorder="1" applyAlignment="1">
      <alignment vertical="center"/>
    </xf>
    <xf numFmtId="0" fontId="12" fillId="2" borderId="16" xfId="0" applyFont="1" applyFill="1" applyBorder="1"/>
    <xf numFmtId="167" fontId="4" fillId="2" borderId="16" xfId="0" applyNumberFormat="1" applyFont="1" applyFill="1" applyBorder="1" applyAlignment="1">
      <alignment horizontal="center" vertical="center" wrapText="1"/>
    </xf>
    <xf numFmtId="0" fontId="13" fillId="2" borderId="16" xfId="0" applyFont="1" applyFill="1" applyBorder="1" applyAlignment="1">
      <alignment horizontal="center" vertical="center" wrapText="1"/>
    </xf>
    <xf numFmtId="0" fontId="4" fillId="2" borderId="16" xfId="0" applyFont="1" applyFill="1" applyBorder="1" applyAlignment="1">
      <alignment horizontal="center" vertical="center" wrapText="1"/>
    </xf>
    <xf numFmtId="165" fontId="4" fillId="2" borderId="16" xfId="0" applyNumberFormat="1" applyFont="1" applyFill="1" applyBorder="1" applyAlignment="1">
      <alignment horizontal="center" vertical="center"/>
    </xf>
    <xf numFmtId="0" fontId="9" fillId="2" borderId="16" xfId="0" applyFont="1" applyFill="1" applyBorder="1" applyAlignment="1">
      <alignment horizontal="center" vertical="center" wrapText="1"/>
    </xf>
    <xf numFmtId="0" fontId="12" fillId="2" borderId="0" xfId="0" applyFont="1" applyFill="1" applyAlignment="1">
      <alignment horizontal="center" vertical="center"/>
    </xf>
    <xf numFmtId="165" fontId="4" fillId="5" borderId="16" xfId="0" applyNumberFormat="1" applyFont="1" applyFill="1" applyBorder="1" applyAlignment="1">
      <alignment horizontal="center" vertical="center" wrapText="1"/>
    </xf>
    <xf numFmtId="0" fontId="4" fillId="2" borderId="25" xfId="0" applyFont="1" applyFill="1" applyBorder="1" applyAlignment="1">
      <alignment horizontal="center" vertical="center" wrapText="1"/>
    </xf>
    <xf numFmtId="9" fontId="4" fillId="2" borderId="25" xfId="0" applyNumberFormat="1" applyFont="1" applyFill="1" applyBorder="1" applyAlignment="1">
      <alignment horizontal="center" vertical="center" wrapText="1"/>
    </xf>
    <xf numFmtId="0" fontId="9" fillId="2" borderId="29" xfId="0" applyFont="1" applyFill="1" applyBorder="1" applyAlignment="1">
      <alignment horizontal="center" vertical="center" wrapText="1"/>
    </xf>
    <xf numFmtId="9" fontId="4" fillId="2" borderId="29" xfId="0" applyNumberFormat="1" applyFont="1" applyFill="1" applyBorder="1" applyAlignment="1">
      <alignment horizontal="center" vertical="center" wrapText="1"/>
    </xf>
    <xf numFmtId="9" fontId="9" fillId="2" borderId="16" xfId="0" applyNumberFormat="1" applyFont="1" applyFill="1" applyBorder="1" applyAlignment="1">
      <alignment horizontal="center" vertical="center" wrapText="1"/>
    </xf>
    <xf numFmtId="3" fontId="9" fillId="5" borderId="16" xfId="0" applyNumberFormat="1"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2" borderId="32" xfId="0" applyFont="1" applyFill="1" applyBorder="1" applyAlignment="1">
      <alignment horizontal="center" vertical="center" wrapText="1"/>
    </xf>
    <xf numFmtId="9" fontId="9" fillId="2" borderId="32" xfId="0" applyNumberFormat="1" applyFont="1" applyFill="1" applyBorder="1" applyAlignment="1">
      <alignment horizontal="center" vertical="center" wrapText="1"/>
    </xf>
    <xf numFmtId="0" fontId="9" fillId="2" borderId="34"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35" xfId="0" applyFont="1" applyFill="1" applyBorder="1" applyAlignment="1">
      <alignment horizontal="center" vertical="center" wrapText="1"/>
    </xf>
    <xf numFmtId="0" fontId="9" fillId="5" borderId="35" xfId="0" applyFont="1" applyFill="1" applyBorder="1" applyAlignment="1">
      <alignment horizontal="center" vertical="center" wrapText="1"/>
    </xf>
    <xf numFmtId="0" fontId="4" fillId="5" borderId="29" xfId="0" applyFont="1" applyFill="1" applyBorder="1" applyAlignment="1">
      <alignment horizontal="center" vertical="center" wrapText="1"/>
    </xf>
    <xf numFmtId="1" fontId="4" fillId="5" borderId="29" xfId="0" applyNumberFormat="1" applyFont="1" applyFill="1" applyBorder="1" applyAlignment="1">
      <alignment horizontal="center" vertical="center" wrapText="1"/>
    </xf>
    <xf numFmtId="0" fontId="4" fillId="5" borderId="16" xfId="0" applyFont="1" applyFill="1" applyBorder="1" applyAlignment="1">
      <alignment vertical="center"/>
    </xf>
    <xf numFmtId="0" fontId="4" fillId="5" borderId="16" xfId="0" applyFont="1" applyFill="1" applyBorder="1" applyAlignment="1">
      <alignment horizontal="center" vertical="center" wrapText="1"/>
    </xf>
    <xf numFmtId="0" fontId="15" fillId="5" borderId="16" xfId="0" applyFont="1" applyFill="1" applyBorder="1" applyAlignment="1">
      <alignment horizontal="center" vertical="center" wrapText="1"/>
    </xf>
    <xf numFmtId="0" fontId="4" fillId="5" borderId="7" xfId="0" applyFont="1" applyFill="1" applyBorder="1" applyAlignment="1">
      <alignment vertical="center"/>
    </xf>
    <xf numFmtId="1" fontId="4" fillId="2" borderId="16" xfId="0" applyNumberFormat="1" applyFont="1" applyFill="1" applyBorder="1" applyAlignment="1">
      <alignment horizontal="center" vertical="center" wrapText="1"/>
    </xf>
    <xf numFmtId="1" fontId="4" fillId="5" borderId="16" xfId="0" applyNumberFormat="1" applyFont="1" applyFill="1" applyBorder="1" applyAlignment="1">
      <alignment horizontal="center" vertical="center" wrapText="1"/>
    </xf>
    <xf numFmtId="0" fontId="4" fillId="2" borderId="32" xfId="0" applyFont="1" applyFill="1" applyBorder="1" applyAlignment="1">
      <alignment horizontal="center" vertical="center" wrapText="1"/>
    </xf>
    <xf numFmtId="9" fontId="4" fillId="2" borderId="32" xfId="0" applyNumberFormat="1" applyFont="1" applyFill="1" applyBorder="1" applyAlignment="1">
      <alignment horizontal="center" vertical="center" wrapText="1"/>
    </xf>
    <xf numFmtId="0" fontId="5" fillId="2" borderId="36" xfId="0" applyFont="1" applyFill="1" applyBorder="1" applyAlignment="1">
      <alignment horizontal="center" vertical="center" wrapText="1"/>
    </xf>
    <xf numFmtId="0" fontId="4" fillId="2" borderId="37" xfId="0" applyFont="1" applyFill="1" applyBorder="1" applyAlignment="1">
      <alignment horizontal="center" vertical="center" wrapText="1"/>
    </xf>
    <xf numFmtId="9" fontId="4" fillId="2" borderId="37" xfId="0" applyNumberFormat="1" applyFont="1" applyFill="1" applyBorder="1" applyAlignment="1">
      <alignment horizontal="center" vertical="center" wrapText="1"/>
    </xf>
    <xf numFmtId="166" fontId="4" fillId="2" borderId="37" xfId="0" applyNumberFormat="1"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7" xfId="0" applyFont="1" applyFill="1" applyBorder="1" applyAlignment="1">
      <alignment horizontal="center" vertical="center" wrapText="1"/>
    </xf>
    <xf numFmtId="164" fontId="5" fillId="2" borderId="39" xfId="0" applyNumberFormat="1" applyFont="1" applyFill="1" applyBorder="1" applyAlignment="1">
      <alignment horizontal="center" vertical="center" wrapText="1"/>
    </xf>
    <xf numFmtId="0" fontId="4" fillId="2" borderId="7" xfId="0" applyFont="1" applyFill="1" applyBorder="1" applyAlignment="1">
      <alignment vertical="center" wrapText="1"/>
    </xf>
    <xf numFmtId="164" fontId="4" fillId="2" borderId="7" xfId="0" applyNumberFormat="1" applyFont="1" applyFill="1" applyBorder="1"/>
    <xf numFmtId="6" fontId="16" fillId="2" borderId="7" xfId="0" applyNumberFormat="1" applyFont="1" applyFill="1" applyBorder="1" applyAlignment="1">
      <alignment horizontal="center" vertical="center" wrapText="1"/>
    </xf>
    <xf numFmtId="0" fontId="17" fillId="2" borderId="7" xfId="0" applyFont="1" applyFill="1" applyBorder="1" applyAlignment="1">
      <alignment horizontal="center" vertical="center" wrapText="1"/>
    </xf>
    <xf numFmtId="0" fontId="4" fillId="2" borderId="7" xfId="0" applyFont="1" applyFill="1" applyBorder="1" applyAlignment="1">
      <alignment wrapText="1"/>
    </xf>
    <xf numFmtId="0" fontId="4" fillId="2" borderId="0" xfId="0" applyFont="1" applyFill="1" applyAlignment="1">
      <alignment horizontal="center" vertical="center" wrapText="1"/>
    </xf>
    <xf numFmtId="0" fontId="4" fillId="0" borderId="0" xfId="0" applyFont="1" applyAlignment="1">
      <alignment horizontal="center" vertical="center" wrapText="1"/>
    </xf>
    <xf numFmtId="0" fontId="4" fillId="2" borderId="0" xfId="0" applyFont="1" applyFill="1" applyAlignment="1">
      <alignment vertical="center" wrapText="1"/>
    </xf>
    <xf numFmtId="0" fontId="12" fillId="2" borderId="0" xfId="0" applyFont="1" applyFill="1"/>
    <xf numFmtId="0" fontId="12" fillId="2" borderId="0" xfId="0" applyFont="1" applyFill="1" applyAlignment="1">
      <alignment wrapText="1"/>
    </xf>
    <xf numFmtId="0" fontId="5" fillId="2" borderId="32" xfId="0" applyFont="1" applyFill="1" applyBorder="1" applyAlignment="1">
      <alignment horizontal="center" vertical="center"/>
    </xf>
    <xf numFmtId="9" fontId="9" fillId="2" borderId="29" xfId="0" applyNumberFormat="1" applyFont="1" applyFill="1" applyBorder="1" applyAlignment="1">
      <alignment horizontal="center" vertical="center" wrapText="1"/>
    </xf>
    <xf numFmtId="0" fontId="9" fillId="5" borderId="0" xfId="0" applyFont="1" applyFill="1" applyAlignment="1">
      <alignment horizontal="center" vertical="center" wrapText="1"/>
    </xf>
    <xf numFmtId="0" fontId="9" fillId="3" borderId="16" xfId="0" applyFont="1" applyFill="1" applyBorder="1" applyAlignment="1">
      <alignment horizontal="center" vertical="center" wrapText="1"/>
    </xf>
    <xf numFmtId="9" fontId="9" fillId="3" borderId="16" xfId="0" applyNumberFormat="1" applyFont="1" applyFill="1" applyBorder="1" applyAlignment="1">
      <alignment horizontal="center" vertical="center" wrapText="1"/>
    </xf>
    <xf numFmtId="0" fontId="9" fillId="2" borderId="16" xfId="0" applyFont="1" applyFill="1" applyBorder="1" applyAlignment="1">
      <alignment horizontal="center" vertical="center" wrapText="1"/>
    </xf>
    <xf numFmtId="1" fontId="9" fillId="2" borderId="32" xfId="0" applyNumberFormat="1" applyFont="1" applyFill="1" applyBorder="1" applyAlignment="1">
      <alignment horizontal="center" vertical="center" wrapText="1"/>
    </xf>
    <xf numFmtId="0" fontId="4" fillId="3" borderId="29" xfId="0" applyFont="1" applyFill="1" applyBorder="1" applyAlignment="1">
      <alignment horizontal="center" vertical="center" wrapText="1"/>
    </xf>
    <xf numFmtId="0" fontId="9" fillId="3" borderId="29" xfId="0" applyFont="1" applyFill="1" applyBorder="1" applyAlignment="1">
      <alignment horizontal="center" vertical="center" wrapText="1"/>
    </xf>
    <xf numFmtId="1" fontId="9" fillId="3" borderId="29" xfId="0" applyNumberFormat="1" applyFont="1" applyFill="1" applyBorder="1" applyAlignment="1">
      <alignment horizontal="center" vertical="center" wrapText="1"/>
    </xf>
    <xf numFmtId="1" fontId="4" fillId="3" borderId="29" xfId="0" applyNumberFormat="1" applyFont="1" applyFill="1" applyBorder="1" applyAlignment="1">
      <alignment horizontal="center" vertical="center" wrapText="1"/>
    </xf>
    <xf numFmtId="164" fontId="9" fillId="2" borderId="29" xfId="0" applyNumberFormat="1" applyFont="1" applyFill="1" applyBorder="1" applyAlignment="1">
      <alignment horizontal="center" vertical="center" wrapText="1"/>
    </xf>
    <xf numFmtId="0" fontId="9" fillId="2" borderId="44" xfId="0" applyFont="1" applyFill="1" applyBorder="1" applyAlignment="1">
      <alignment horizontal="center" vertical="center" wrapText="1"/>
    </xf>
    <xf numFmtId="9" fontId="4" fillId="3" borderId="16" xfId="0" applyNumberFormat="1" applyFont="1" applyFill="1" applyBorder="1" applyAlignment="1">
      <alignment horizontal="center" vertical="center" wrapText="1"/>
    </xf>
    <xf numFmtId="0" fontId="9" fillId="2" borderId="18" xfId="0" applyFont="1" applyFill="1" applyBorder="1" applyAlignment="1">
      <alignment horizontal="center" vertical="center" wrapText="1"/>
    </xf>
    <xf numFmtId="1" fontId="9" fillId="3" borderId="16" xfId="0" applyNumberFormat="1" applyFont="1" applyFill="1" applyBorder="1" applyAlignment="1">
      <alignment horizontal="center" vertical="center" wrapText="1"/>
    </xf>
    <xf numFmtId="164" fontId="9" fillId="2" borderId="16" xfId="0" applyNumberFormat="1" applyFont="1" applyFill="1" applyBorder="1" applyAlignment="1">
      <alignment horizontal="center" vertical="center" wrapText="1"/>
    </xf>
    <xf numFmtId="0" fontId="8" fillId="2" borderId="16" xfId="0" applyFont="1" applyFill="1" applyBorder="1" applyAlignment="1">
      <alignment horizontal="center" vertical="center" wrapText="1"/>
    </xf>
    <xf numFmtId="169" fontId="9" fillId="2" borderId="16" xfId="0" applyNumberFormat="1" applyFont="1" applyFill="1" applyBorder="1" applyAlignment="1">
      <alignment horizontal="center" vertical="center" wrapText="1"/>
    </xf>
    <xf numFmtId="3" fontId="4" fillId="2" borderId="16" xfId="0" applyNumberFormat="1" applyFont="1" applyFill="1" applyBorder="1" applyAlignment="1">
      <alignment horizontal="center" vertical="center" wrapText="1"/>
    </xf>
    <xf numFmtId="1" fontId="9" fillId="2" borderId="16" xfId="0" applyNumberFormat="1"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2" borderId="25" xfId="0" applyFont="1" applyFill="1" applyBorder="1" applyAlignment="1">
      <alignment horizontal="center" vertical="center" wrapText="1"/>
    </xf>
    <xf numFmtId="9" fontId="9" fillId="2" borderId="25" xfId="0" applyNumberFormat="1" applyFont="1" applyFill="1" applyBorder="1" applyAlignment="1">
      <alignment horizontal="center" vertical="center" wrapText="1"/>
    </xf>
    <xf numFmtId="164" fontId="9" fillId="2" borderId="32" xfId="0" applyNumberFormat="1" applyFont="1" applyFill="1" applyBorder="1" applyAlignment="1">
      <alignment horizontal="center" vertical="center" wrapText="1"/>
    </xf>
    <xf numFmtId="0" fontId="9" fillId="2" borderId="48" xfId="0" applyFont="1" applyFill="1" applyBorder="1" applyAlignment="1">
      <alignment horizontal="center" vertical="center" wrapText="1"/>
    </xf>
    <xf numFmtId="0" fontId="9" fillId="3" borderId="48" xfId="0" applyFont="1" applyFill="1" applyBorder="1" applyAlignment="1">
      <alignment horizontal="center" vertical="center" wrapText="1"/>
    </xf>
    <xf numFmtId="168" fontId="19" fillId="2" borderId="16" xfId="0" applyNumberFormat="1" applyFont="1" applyFill="1" applyBorder="1" applyAlignment="1">
      <alignment horizontal="center" vertical="center" wrapText="1"/>
    </xf>
    <xf numFmtId="0" fontId="6" fillId="2" borderId="51" xfId="0" applyFont="1" applyFill="1" applyBorder="1" applyAlignment="1">
      <alignment horizontal="center" vertical="center" wrapText="1"/>
    </xf>
    <xf numFmtId="0" fontId="9" fillId="2" borderId="36" xfId="0" applyFont="1" applyFill="1" applyBorder="1" applyAlignment="1">
      <alignment horizontal="center" vertical="center" wrapText="1"/>
    </xf>
    <xf numFmtId="0" fontId="9" fillId="2" borderId="37" xfId="0" applyFont="1" applyFill="1" applyBorder="1" applyAlignment="1">
      <alignment horizontal="center" vertical="center" wrapText="1"/>
    </xf>
    <xf numFmtId="9" fontId="9" fillId="2" borderId="37" xfId="0" applyNumberFormat="1" applyFont="1" applyFill="1" applyBorder="1" applyAlignment="1">
      <alignment horizontal="center" vertical="center" wrapText="1"/>
    </xf>
    <xf numFmtId="164" fontId="9" fillId="2" borderId="37" xfId="0" applyNumberFormat="1" applyFont="1" applyFill="1" applyBorder="1" applyAlignment="1">
      <alignment horizontal="center" vertical="center" wrapText="1"/>
    </xf>
    <xf numFmtId="0" fontId="9" fillId="2" borderId="38"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4" fillId="2" borderId="52" xfId="0" applyFont="1" applyFill="1" applyBorder="1" applyAlignment="1">
      <alignment horizontal="center" vertical="center" wrapText="1"/>
    </xf>
    <xf numFmtId="164" fontId="4" fillId="2" borderId="7" xfId="0" applyNumberFormat="1" applyFont="1" applyFill="1" applyBorder="1" applyAlignment="1">
      <alignment horizontal="center" vertical="center" wrapText="1"/>
    </xf>
    <xf numFmtId="0" fontId="4" fillId="2" borderId="53" xfId="0" applyFont="1" applyFill="1" applyBorder="1"/>
    <xf numFmtId="0" fontId="4" fillId="5" borderId="0" xfId="0" applyFont="1" applyFill="1" applyAlignment="1">
      <alignment horizontal="center" vertical="center" wrapText="1"/>
    </xf>
    <xf numFmtId="0" fontId="4" fillId="2" borderId="54" xfId="0" applyFont="1" applyFill="1" applyBorder="1" applyAlignment="1">
      <alignment horizontal="center" vertical="center" wrapText="1"/>
    </xf>
    <xf numFmtId="166" fontId="4" fillId="2" borderId="7" xfId="0" applyNumberFormat="1" applyFont="1" applyFill="1" applyBorder="1" applyAlignment="1">
      <alignment horizontal="center" vertical="center" wrapText="1"/>
    </xf>
    <xf numFmtId="0" fontId="4" fillId="2" borderId="55" xfId="0" applyFont="1" applyFill="1" applyBorder="1" applyAlignment="1">
      <alignment horizontal="center" vertical="center" wrapText="1"/>
    </xf>
    <xf numFmtId="6" fontId="4" fillId="2" borderId="7" xfId="0" applyNumberFormat="1" applyFont="1" applyFill="1" applyBorder="1" applyAlignment="1">
      <alignment horizontal="center" vertical="center" wrapText="1"/>
    </xf>
    <xf numFmtId="0" fontId="4" fillId="0" borderId="0" xfId="0" applyFont="1" applyAlignment="1">
      <alignment vertical="center" wrapText="1"/>
    </xf>
    <xf numFmtId="0" fontId="12" fillId="0" borderId="0" xfId="0" applyFont="1" applyAlignment="1">
      <alignment vertical="center" wrapText="1"/>
    </xf>
    <xf numFmtId="0" fontId="4" fillId="13" borderId="16" xfId="0" applyFont="1" applyFill="1" applyBorder="1" applyAlignment="1">
      <alignment horizontal="center" vertical="center"/>
    </xf>
    <xf numFmtId="0" fontId="21" fillId="2" borderId="16" xfId="0" applyFont="1" applyFill="1" applyBorder="1" applyAlignment="1">
      <alignment horizontal="center" vertical="center" wrapText="1"/>
    </xf>
    <xf numFmtId="170" fontId="4" fillId="0" borderId="16" xfId="0" applyNumberFormat="1" applyFont="1" applyFill="1" applyBorder="1" applyAlignment="1">
      <alignment horizontal="center" vertical="center"/>
    </xf>
    <xf numFmtId="0" fontId="21" fillId="0" borderId="16" xfId="0" applyFont="1" applyFill="1" applyBorder="1" applyAlignment="1">
      <alignment horizontal="center" vertical="center" wrapText="1"/>
    </xf>
    <xf numFmtId="0" fontId="4" fillId="0" borderId="16" xfId="0" applyFont="1" applyFill="1" applyBorder="1" applyAlignment="1">
      <alignment horizontal="center" vertical="center"/>
    </xf>
    <xf numFmtId="171" fontId="4" fillId="2" borderId="16" xfId="0" applyNumberFormat="1" applyFont="1" applyFill="1" applyBorder="1" applyAlignment="1">
      <alignment horizontal="center" vertical="center"/>
    </xf>
    <xf numFmtId="172" fontId="4" fillId="2" borderId="16" xfId="0" applyNumberFormat="1" applyFont="1" applyFill="1" applyBorder="1" applyAlignment="1">
      <alignment horizontal="center" vertical="center"/>
    </xf>
    <xf numFmtId="0" fontId="22" fillId="2" borderId="0" xfId="0" applyFont="1" applyFill="1" applyAlignment="1">
      <alignment horizontal="center" vertical="center" wrapText="1"/>
    </xf>
    <xf numFmtId="0" fontId="4" fillId="0" borderId="16" xfId="0" applyFont="1" applyFill="1" applyBorder="1" applyAlignment="1">
      <alignment horizontal="center" vertical="center" wrapText="1"/>
    </xf>
    <xf numFmtId="3" fontId="4" fillId="0" borderId="16" xfId="0" applyNumberFormat="1" applyFont="1" applyFill="1" applyBorder="1" applyAlignment="1">
      <alignment horizontal="center" vertical="center" wrapText="1"/>
    </xf>
    <xf numFmtId="0" fontId="4" fillId="0" borderId="16" xfId="0" applyFont="1" applyFill="1" applyBorder="1" applyAlignment="1">
      <alignment vertical="center" wrapText="1"/>
    </xf>
    <xf numFmtId="9" fontId="4" fillId="0" borderId="16" xfId="0" applyNumberFormat="1" applyFont="1" applyFill="1" applyBorder="1" applyAlignment="1"/>
    <xf numFmtId="0" fontId="12" fillId="0" borderId="0" xfId="0" applyFont="1" applyFill="1" applyAlignment="1">
      <alignment horizontal="center" vertical="center"/>
    </xf>
    <xf numFmtId="0" fontId="4" fillId="0" borderId="7" xfId="0" applyFont="1" applyFill="1" applyBorder="1"/>
    <xf numFmtId="0" fontId="0" fillId="0" borderId="0" xfId="0" applyFont="1" applyFill="1" applyAlignment="1"/>
    <xf numFmtId="10" fontId="4" fillId="2" borderId="16" xfId="0" applyNumberFormat="1" applyFont="1" applyFill="1" applyBorder="1" applyAlignment="1">
      <alignment horizontal="center" vertical="center"/>
    </xf>
    <xf numFmtId="167" fontId="23" fillId="0" borderId="16" xfId="0" applyNumberFormat="1" applyFont="1" applyFill="1" applyBorder="1" applyAlignment="1">
      <alignment horizontal="center" vertical="center" wrapText="1"/>
    </xf>
    <xf numFmtId="173" fontId="4" fillId="2" borderId="16" xfId="1" applyNumberFormat="1" applyFont="1" applyFill="1" applyBorder="1" applyAlignment="1">
      <alignment horizontal="center" vertical="center"/>
    </xf>
    <xf numFmtId="173" fontId="4" fillId="5" borderId="16" xfId="1" applyNumberFormat="1" applyFont="1" applyFill="1" applyBorder="1" applyAlignment="1">
      <alignment horizontal="center" vertical="center"/>
    </xf>
    <xf numFmtId="9" fontId="4" fillId="2" borderId="16" xfId="2" applyFont="1" applyFill="1" applyBorder="1" applyAlignment="1">
      <alignment horizontal="center" vertical="center"/>
    </xf>
    <xf numFmtId="173" fontId="4" fillId="2" borderId="16" xfId="1" applyNumberFormat="1" applyFont="1" applyFill="1" applyBorder="1" applyAlignment="1">
      <alignment horizontal="center" vertical="center" wrapText="1"/>
    </xf>
    <xf numFmtId="0" fontId="9" fillId="0" borderId="16" xfId="0" applyFont="1" applyFill="1" applyBorder="1" applyAlignment="1">
      <alignment horizontal="center" vertical="center" wrapText="1"/>
    </xf>
    <xf numFmtId="9" fontId="9" fillId="0" borderId="16" xfId="0" applyNumberFormat="1" applyFont="1" applyFill="1" applyBorder="1" applyAlignment="1">
      <alignment horizontal="center" vertical="center" wrapText="1"/>
    </xf>
    <xf numFmtId="0" fontId="4" fillId="0" borderId="16" xfId="0" applyFont="1" applyFill="1" applyBorder="1"/>
    <xf numFmtId="9" fontId="4" fillId="0" borderId="16" xfId="0" applyNumberFormat="1" applyFont="1" applyFill="1" applyBorder="1" applyAlignment="1">
      <alignment horizontal="center" vertical="center" wrapText="1"/>
    </xf>
    <xf numFmtId="169" fontId="4" fillId="2" borderId="16" xfId="0" applyNumberFormat="1" applyFont="1" applyFill="1" applyBorder="1" applyAlignment="1">
      <alignment horizontal="center" vertical="center" wrapText="1"/>
    </xf>
    <xf numFmtId="0" fontId="24" fillId="2" borderId="16" xfId="0" applyFont="1" applyFill="1" applyBorder="1" applyAlignment="1">
      <alignment horizontal="center" vertical="center" wrapText="1"/>
    </xf>
    <xf numFmtId="0" fontId="4" fillId="2" borderId="18" xfId="0" applyFont="1" applyFill="1" applyBorder="1"/>
    <xf numFmtId="0" fontId="4" fillId="2" borderId="48" xfId="0" applyFont="1" applyFill="1" applyBorder="1" applyAlignment="1">
      <alignment horizontal="center" vertical="center" wrapText="1"/>
    </xf>
    <xf numFmtId="0" fontId="2" fillId="0" borderId="56" xfId="0" applyFont="1" applyBorder="1" applyAlignment="1"/>
    <xf numFmtId="10" fontId="9" fillId="2" borderId="16" xfId="0" applyNumberFormat="1" applyFont="1" applyFill="1" applyBorder="1" applyAlignment="1">
      <alignment horizontal="center" vertical="center" wrapText="1"/>
    </xf>
    <xf numFmtId="10" fontId="4" fillId="0" borderId="16" xfId="0" applyNumberFormat="1" applyFont="1" applyFill="1" applyBorder="1" applyAlignment="1">
      <alignment horizontal="center" vertical="center"/>
    </xf>
    <xf numFmtId="9" fontId="4" fillId="0" borderId="16" xfId="2" applyFont="1" applyFill="1" applyBorder="1" applyAlignment="1">
      <alignment horizontal="center" vertical="center"/>
    </xf>
    <xf numFmtId="167" fontId="4" fillId="0" borderId="16" xfId="0" applyNumberFormat="1" applyFont="1" applyFill="1" applyBorder="1" applyAlignment="1">
      <alignment horizontal="center" vertical="center" wrapText="1"/>
    </xf>
    <xf numFmtId="9" fontId="14" fillId="0" borderId="16" xfId="0" applyNumberFormat="1" applyFont="1" applyFill="1" applyBorder="1" applyAlignment="1">
      <alignment horizontal="center" vertical="center" wrapText="1"/>
    </xf>
    <xf numFmtId="2" fontId="4" fillId="5" borderId="16" xfId="0" applyNumberFormat="1" applyFont="1" applyFill="1" applyBorder="1" applyAlignment="1">
      <alignment horizontal="center" vertical="center"/>
    </xf>
    <xf numFmtId="9" fontId="9" fillId="2" borderId="56" xfId="2" applyFont="1" applyFill="1" applyBorder="1" applyAlignment="1">
      <alignment vertical="center" wrapText="1"/>
    </xf>
    <xf numFmtId="173" fontId="4" fillId="2" borderId="25" xfId="0" applyNumberFormat="1" applyFont="1" applyFill="1" applyBorder="1" applyAlignment="1">
      <alignment horizontal="center" vertical="center"/>
    </xf>
    <xf numFmtId="0" fontId="4" fillId="2" borderId="49" xfId="0" applyFont="1" applyFill="1" applyBorder="1" applyAlignment="1">
      <alignment horizontal="center" vertical="center"/>
    </xf>
    <xf numFmtId="0" fontId="4" fillId="2" borderId="48" xfId="0" applyFont="1" applyFill="1" applyBorder="1" applyAlignment="1">
      <alignment horizontal="center" vertical="center"/>
    </xf>
    <xf numFmtId="0" fontId="4" fillId="2" borderId="9" xfId="0" applyFont="1" applyFill="1" applyBorder="1" applyAlignment="1">
      <alignment horizontal="center" vertical="center" wrapText="1"/>
    </xf>
    <xf numFmtId="0" fontId="2" fillId="0" borderId="12" xfId="0" applyFont="1" applyBorder="1"/>
    <xf numFmtId="0" fontId="2" fillId="0" borderId="13" xfId="0" applyFont="1" applyBorder="1"/>
    <xf numFmtId="0" fontId="4" fillId="2" borderId="14" xfId="0" applyFont="1" applyFill="1" applyBorder="1" applyAlignment="1">
      <alignment horizontal="center" vertical="center" wrapText="1"/>
    </xf>
    <xf numFmtId="0" fontId="2" fillId="0" borderId="19" xfId="0" applyFont="1" applyBorder="1"/>
    <xf numFmtId="0" fontId="2" fillId="0" borderId="17" xfId="0" applyFont="1" applyBorder="1"/>
    <xf numFmtId="164" fontId="4" fillId="2" borderId="9" xfId="0" applyNumberFormat="1" applyFont="1" applyFill="1" applyBorder="1" applyAlignment="1">
      <alignment horizontal="center" vertical="center" wrapText="1"/>
    </xf>
    <xf numFmtId="0" fontId="5" fillId="2" borderId="8" xfId="0" applyFont="1" applyFill="1" applyBorder="1" applyAlignment="1">
      <alignment horizontal="center" vertical="center" wrapText="1"/>
    </xf>
    <xf numFmtId="0" fontId="2" fillId="0" borderId="11" xfId="0" applyFont="1" applyBorder="1"/>
    <xf numFmtId="0" fontId="2" fillId="0" borderId="15" xfId="0" applyFont="1" applyBorder="1"/>
    <xf numFmtId="0" fontId="7" fillId="2" borderId="9"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2" fillId="10" borderId="2" xfId="0" applyFont="1" applyFill="1" applyBorder="1"/>
    <xf numFmtId="0" fontId="2" fillId="10" borderId="3" xfId="0" applyFont="1" applyFill="1" applyBorder="1"/>
    <xf numFmtId="0" fontId="3" fillId="11" borderId="4" xfId="0" applyFont="1" applyFill="1" applyBorder="1" applyAlignment="1">
      <alignment horizontal="center" vertical="center" wrapText="1"/>
    </xf>
    <xf numFmtId="0" fontId="2" fillId="12" borderId="5" xfId="0" applyFont="1" applyFill="1" applyBorder="1"/>
    <xf numFmtId="0" fontId="2" fillId="12" borderId="6" xfId="0" applyFont="1" applyFill="1" applyBorder="1"/>
    <xf numFmtId="0" fontId="5" fillId="2" borderId="9"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5" borderId="9" xfId="0" applyFont="1" applyFill="1" applyBorder="1" applyAlignment="1">
      <alignment horizontal="center" vertical="center" wrapText="1"/>
    </xf>
    <xf numFmtId="166" fontId="4" fillId="2" borderId="9" xfId="0" applyNumberFormat="1" applyFont="1" applyFill="1" applyBorder="1" applyAlignment="1">
      <alignment horizontal="center" vertical="center" wrapText="1"/>
    </xf>
    <xf numFmtId="166" fontId="2" fillId="0" borderId="12" xfId="0" applyNumberFormat="1" applyFont="1" applyBorder="1"/>
    <xf numFmtId="166" fontId="2" fillId="0" borderId="24" xfId="0" applyNumberFormat="1" applyFont="1" applyBorder="1"/>
    <xf numFmtId="0" fontId="2" fillId="0" borderId="24" xfId="0" applyFont="1" applyBorder="1"/>
    <xf numFmtId="0" fontId="2" fillId="0" borderId="26" xfId="0" applyFont="1" applyBorder="1"/>
    <xf numFmtId="3" fontId="9" fillId="5" borderId="9" xfId="0" applyNumberFormat="1" applyFont="1" applyFill="1" applyBorder="1" applyAlignment="1">
      <alignment horizontal="center" vertical="center"/>
    </xf>
    <xf numFmtId="0" fontId="4" fillId="2" borderId="9" xfId="0" applyFont="1" applyFill="1" applyBorder="1" applyAlignment="1">
      <alignment horizontal="center" vertical="center"/>
    </xf>
    <xf numFmtId="0" fontId="5" fillId="5" borderId="27" xfId="0" applyFont="1" applyFill="1" applyBorder="1" applyAlignment="1">
      <alignment horizontal="center" vertical="center" wrapText="1"/>
    </xf>
    <xf numFmtId="0" fontId="2" fillId="0" borderId="31" xfId="0" applyFont="1" applyBorder="1"/>
    <xf numFmtId="0" fontId="4" fillId="5" borderId="28" xfId="0" applyFont="1" applyFill="1" applyBorder="1" applyAlignment="1">
      <alignment horizontal="center" vertical="center" wrapText="1"/>
    </xf>
    <xf numFmtId="0" fontId="2" fillId="0" borderId="33" xfId="0" applyFont="1" applyBorder="1"/>
    <xf numFmtId="0" fontId="9" fillId="2" borderId="28"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2" fillId="0" borderId="23" xfId="0" applyFont="1" applyBorder="1"/>
    <xf numFmtId="164" fontId="4" fillId="5" borderId="28" xfId="0" applyNumberFormat="1" applyFont="1" applyFill="1" applyBorder="1" applyAlignment="1">
      <alignment horizontal="center" vertical="center" wrapText="1"/>
    </xf>
    <xf numFmtId="0" fontId="4" fillId="5" borderId="30"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2" fillId="0" borderId="10" xfId="0" applyFont="1" applyBorder="1"/>
    <xf numFmtId="0" fontId="5" fillId="2" borderId="14"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2" fillId="0" borderId="22" xfId="0" applyFont="1" applyBorder="1"/>
    <xf numFmtId="164" fontId="9" fillId="2" borderId="28" xfId="0" applyNumberFormat="1" applyFont="1" applyFill="1" applyBorder="1" applyAlignment="1">
      <alignment horizontal="center" vertical="center" wrapText="1"/>
    </xf>
    <xf numFmtId="0" fontId="9" fillId="2" borderId="30" xfId="0" applyFont="1" applyFill="1" applyBorder="1" applyAlignment="1">
      <alignment horizontal="center" vertical="center" wrapText="1"/>
    </xf>
    <xf numFmtId="173" fontId="4" fillId="2" borderId="25" xfId="1" applyNumberFormat="1" applyFont="1" applyFill="1" applyBorder="1" applyAlignment="1">
      <alignment horizontal="center" vertical="center" wrapText="1"/>
    </xf>
    <xf numFmtId="173" fontId="4" fillId="2" borderId="49" xfId="1" applyNumberFormat="1" applyFont="1" applyFill="1" applyBorder="1" applyAlignment="1">
      <alignment horizontal="center" vertical="center" wrapText="1"/>
    </xf>
    <xf numFmtId="173" fontId="4" fillId="2" borderId="48" xfId="1" applyNumberFormat="1" applyFont="1" applyFill="1" applyBorder="1" applyAlignment="1">
      <alignment horizontal="center" vertical="center" wrapText="1"/>
    </xf>
    <xf numFmtId="3" fontId="4" fillId="2" borderId="25" xfId="0" applyNumberFormat="1" applyFont="1"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2" fillId="0" borderId="2" xfId="0" applyFont="1" applyBorder="1"/>
    <xf numFmtId="0" fontId="2" fillId="0" borderId="40" xfId="0" applyFont="1" applyBorder="1"/>
    <xf numFmtId="0" fontId="3" fillId="8" borderId="4" xfId="0" applyFont="1" applyFill="1" applyBorder="1" applyAlignment="1">
      <alignment horizontal="center" vertical="center" wrapText="1"/>
    </xf>
    <xf numFmtId="0" fontId="2" fillId="0" borderId="5" xfId="0" applyFont="1" applyBorder="1"/>
    <xf numFmtId="0" fontId="2" fillId="0" borderId="6" xfId="0" applyFont="1" applyBorder="1"/>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18" fillId="8" borderId="9" xfId="0" applyFont="1" applyFill="1" applyBorder="1" applyAlignment="1">
      <alignment horizontal="center" vertical="center" wrapText="1"/>
    </xf>
    <xf numFmtId="168" fontId="4" fillId="2" borderId="9" xfId="0" applyNumberFormat="1" applyFont="1" applyFill="1" applyBorder="1" applyAlignment="1">
      <alignment horizontal="center" vertical="center" wrapText="1"/>
    </xf>
    <xf numFmtId="0" fontId="9" fillId="2" borderId="14" xfId="0" applyFont="1" applyFill="1" applyBorder="1" applyAlignment="1">
      <alignment horizontal="center" vertical="center" wrapText="1"/>
    </xf>
    <xf numFmtId="0" fontId="2" fillId="0" borderId="41" xfId="0" applyFont="1" applyBorder="1"/>
    <xf numFmtId="0" fontId="6" fillId="2" borderId="42" xfId="0" applyFont="1" applyFill="1" applyBorder="1" applyAlignment="1">
      <alignment horizontal="center" vertical="center" wrapText="1"/>
    </xf>
    <xf numFmtId="0" fontId="2" fillId="0" borderId="43" xfId="0" applyFont="1" applyBorder="1"/>
    <xf numFmtId="164" fontId="9" fillId="2" borderId="49" xfId="0" applyNumberFormat="1" applyFont="1" applyFill="1" applyBorder="1" applyAlignment="1">
      <alignment horizontal="center" vertical="center" wrapText="1"/>
    </xf>
    <xf numFmtId="0" fontId="9" fillId="2" borderId="50"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2" fillId="0" borderId="47" xfId="0" applyFont="1" applyBorder="1"/>
    <xf numFmtId="0" fontId="9" fillId="2" borderId="27" xfId="0" applyFont="1" applyFill="1" applyBorder="1" applyAlignment="1">
      <alignment horizontal="center" vertical="center" wrapText="1"/>
    </xf>
    <xf numFmtId="0" fontId="9" fillId="2" borderId="49" xfId="0" applyFont="1" applyFill="1" applyBorder="1" applyAlignment="1">
      <alignment horizontal="center" vertical="center" wrapText="1"/>
    </xf>
    <xf numFmtId="164" fontId="9" fillId="2" borderId="9" xfId="0" applyNumberFormat="1" applyFont="1" applyFill="1" applyBorder="1" applyAlignment="1">
      <alignment horizontal="center" vertical="center" wrapText="1"/>
    </xf>
    <xf numFmtId="0" fontId="2" fillId="0" borderId="45" xfId="0" applyFont="1" applyBorder="1"/>
    <xf numFmtId="0" fontId="6" fillId="2" borderId="27" xfId="0" applyFont="1" applyFill="1" applyBorder="1" applyAlignment="1">
      <alignment vertical="center" wrapText="1"/>
    </xf>
    <xf numFmtId="0" fontId="9" fillId="2" borderId="28" xfId="0" applyFont="1" applyFill="1" applyBorder="1" applyAlignment="1">
      <alignment vertical="center" wrapText="1"/>
    </xf>
    <xf numFmtId="0" fontId="9" fillId="0" borderId="9" xfId="0" applyFont="1" applyFill="1" applyBorder="1" applyAlignment="1">
      <alignment horizontal="center" vertical="center" wrapText="1"/>
    </xf>
    <xf numFmtId="0" fontId="2" fillId="0" borderId="13" xfId="0" applyFont="1" applyFill="1" applyBorder="1"/>
    <xf numFmtId="164" fontId="9" fillId="0" borderId="9" xfId="0" applyNumberFormat="1" applyFont="1" applyFill="1" applyBorder="1" applyAlignment="1">
      <alignment horizontal="center" vertical="center" wrapText="1"/>
    </xf>
    <xf numFmtId="0" fontId="9" fillId="0" borderId="14" xfId="0" applyFont="1" applyFill="1" applyBorder="1" applyAlignment="1">
      <alignment horizontal="center" vertical="center" wrapText="1"/>
    </xf>
    <xf numFmtId="0" fontId="2" fillId="0" borderId="17" xfId="0" applyFont="1" applyFill="1" applyBorder="1"/>
    <xf numFmtId="167" fontId="4" fillId="2" borderId="9" xfId="0" applyNumberFormat="1" applyFont="1" applyFill="1" applyBorder="1" applyAlignment="1">
      <alignment horizontal="center" vertical="center" wrapText="1"/>
    </xf>
    <xf numFmtId="165" fontId="9" fillId="2" borderId="9" xfId="0" applyNumberFormat="1" applyFont="1" applyFill="1" applyBorder="1" applyAlignment="1">
      <alignment horizontal="center" vertical="center" wrapText="1"/>
    </xf>
    <xf numFmtId="0" fontId="9" fillId="3" borderId="9" xfId="0" applyFont="1" applyFill="1" applyBorder="1" applyAlignment="1">
      <alignment horizontal="center" vertical="center" wrapText="1"/>
    </xf>
    <xf numFmtId="0" fontId="2" fillId="0" borderId="12" xfId="0" applyFont="1" applyBorder="1" applyAlignment="1">
      <alignment wrapText="1"/>
    </xf>
    <xf numFmtId="0" fontId="2" fillId="0" borderId="13" xfId="0" applyFont="1" applyBorder="1" applyAlignment="1">
      <alignment wrapText="1"/>
    </xf>
    <xf numFmtId="0" fontId="0" fillId="0" borderId="0" xfId="0" applyFont="1" applyAlignment="1">
      <alignment wrapText="1"/>
    </xf>
    <xf numFmtId="0" fontId="25" fillId="2" borderId="16" xfId="3" applyFill="1" applyBorder="1" applyAlignment="1">
      <alignment horizontal="center" vertical="center" wrapText="1"/>
    </xf>
    <xf numFmtId="0" fontId="0" fillId="0" borderId="55" xfId="0" applyFill="1" applyBorder="1" applyAlignment="1">
      <alignment vertical="center" wrapText="1"/>
    </xf>
    <xf numFmtId="0" fontId="25" fillId="0" borderId="55" xfId="3" applyFill="1" applyBorder="1" applyAlignment="1">
      <alignment vertical="center" wrapText="1"/>
    </xf>
    <xf numFmtId="0" fontId="25" fillId="0" borderId="16" xfId="3" applyFill="1" applyBorder="1" applyAlignment="1">
      <alignment horizontal="center" vertical="center" wrapText="1"/>
    </xf>
    <xf numFmtId="9" fontId="4" fillId="2" borderId="16" xfId="2" applyFont="1" applyFill="1" applyBorder="1" applyAlignment="1">
      <alignment horizontal="center" vertical="center" wrapText="1"/>
    </xf>
    <xf numFmtId="0" fontId="0" fillId="14" borderId="0" xfId="0" applyFont="1" applyFill="1" applyAlignment="1"/>
    <xf numFmtId="0" fontId="4" fillId="2" borderId="60" xfId="0" applyFont="1" applyFill="1" applyBorder="1" applyAlignment="1">
      <alignment horizontal="center" vertical="center" wrapText="1"/>
    </xf>
    <xf numFmtId="164" fontId="4" fillId="2" borderId="57" xfId="0" applyNumberFormat="1" applyFont="1" applyFill="1" applyBorder="1" applyAlignment="1">
      <alignment horizontal="center" vertical="center" wrapText="1"/>
    </xf>
    <xf numFmtId="0" fontId="4" fillId="2" borderId="58" xfId="0" applyFont="1" applyFill="1" applyBorder="1" applyAlignment="1">
      <alignment horizontal="center" vertical="center" wrapText="1"/>
    </xf>
    <xf numFmtId="173" fontId="4" fillId="2" borderId="59" xfId="1" applyNumberFormat="1" applyFont="1" applyFill="1" applyBorder="1" applyAlignment="1">
      <alignment horizontal="center" vertical="center"/>
    </xf>
    <xf numFmtId="164" fontId="4" fillId="2" borderId="59" xfId="0" applyNumberFormat="1" applyFont="1" applyFill="1" applyBorder="1" applyAlignment="1">
      <alignment horizontal="center" vertical="center"/>
    </xf>
    <xf numFmtId="9" fontId="4" fillId="2" borderId="59" xfId="0" applyNumberFormat="1" applyFont="1" applyFill="1" applyBorder="1" applyAlignment="1">
      <alignment horizontal="center" vertical="center" wrapText="1"/>
    </xf>
    <xf numFmtId="0" fontId="4" fillId="2" borderId="62" xfId="0" applyFont="1" applyFill="1" applyBorder="1" applyAlignment="1">
      <alignment horizontal="center" vertical="center" wrapText="1"/>
    </xf>
    <xf numFmtId="0" fontId="26" fillId="14" borderId="63" xfId="0" applyFont="1" applyFill="1" applyBorder="1" applyAlignment="1">
      <alignment horizontal="center"/>
    </xf>
    <xf numFmtId="0" fontId="26" fillId="14" borderId="64" xfId="0" applyFont="1" applyFill="1" applyBorder="1" applyAlignment="1">
      <alignment horizontal="center"/>
    </xf>
    <xf numFmtId="9" fontId="4" fillId="2" borderId="59" xfId="0" applyNumberFormat="1" applyFont="1" applyFill="1" applyBorder="1" applyAlignment="1">
      <alignment horizontal="center" vertical="center"/>
    </xf>
    <xf numFmtId="164" fontId="4" fillId="2" borderId="59" xfId="0" applyNumberFormat="1" applyFont="1" applyFill="1" applyBorder="1" applyAlignment="1">
      <alignment horizontal="center" vertical="center" wrapText="1"/>
    </xf>
    <xf numFmtId="9" fontId="4" fillId="2" borderId="61" xfId="0" applyNumberFormat="1" applyFont="1" applyFill="1" applyBorder="1" applyAlignment="1">
      <alignment horizontal="center" vertical="center" wrapText="1"/>
    </xf>
  </cellXfs>
  <cellStyles count="4">
    <cellStyle name="Hipervínculo" xfId="3" builtinId="8"/>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drive.google.com/drive/folders/1UH8_0In3eBkoDaivdMvM79jf1QnAw6jS" TargetMode="External"/><Relationship Id="rId13" Type="http://schemas.openxmlformats.org/officeDocument/2006/relationships/hyperlink" Target="https://drive.google.com/drive/u/0/folders/1ZU4xLdGeVjQyTs9dXzaBbUM1cACphNAH%20%20%20%20%20%20%20%20%20%20%20%20%20%20%20%20%20%20%20%20%20%20%20%20%20%20%20%20%20%20%20%20%20%20%20%20%20%20%20%20%20%20%20%20%20%20%20%20%20%20%20%20%20%20%20%20%20%20%20%20%20%20%20%20%20%20%20%20%20%20%20%20%20%20%20%20%20%20%20%20%201.%20Estudios%20previos%20para%20el%20contrato%20del%20operador%20para%20la%20ejecuci&#243;n%20del%20concurso%20de%20emnprendimiento..2.%20T&#233;rminos%20de%20referencia%20del%20Concurso%20de%20Emprendimiento%20INFOTEP%20BUSINESS%20STAR%20UP%20II%20%20-20223.%20Informe%20mes%2014.%20Informe%20mes%202" TargetMode="External"/><Relationship Id="rId3" Type="http://schemas.openxmlformats.org/officeDocument/2006/relationships/hyperlink" Target="https://docs.google.com/spreadsheets/d/1jKi24Yj8ZkuYAz4PF2hfmBrl0VFeZ-Ob/edit?usp=sharing&amp;ouid=104686425447134919329&amp;rtpof=true&amp;sd=true" TargetMode="External"/><Relationship Id="rId7" Type="http://schemas.openxmlformats.org/officeDocument/2006/relationships/hyperlink" Target="https://drive.google.com/drive/folders/1pXvPrA1RuCk_wzjVtCNWv3IFtDQINoOv" TargetMode="External"/><Relationship Id="rId12" Type="http://schemas.openxmlformats.org/officeDocument/2006/relationships/hyperlink" Target="https://drive.google.com/drive/u/0/folders/15EpGuthajXuHRnRW7slHW6MB5KJaMy87" TargetMode="External"/><Relationship Id="rId2" Type="http://schemas.openxmlformats.org/officeDocument/2006/relationships/hyperlink" Target="https://drive.google.com/file/d/1eZ44kiw46UbglmwBvNg0pkAKLuWKinmZ/view?usp=sharing" TargetMode="External"/><Relationship Id="rId16" Type="http://schemas.openxmlformats.org/officeDocument/2006/relationships/hyperlink" Target="https://drive.google.com/drive/u/0/folders/11dFn-Pjqp84loZA-vOIoK1G24H0t2l2c" TargetMode="External"/><Relationship Id="rId1" Type="http://schemas.openxmlformats.org/officeDocument/2006/relationships/hyperlink" Target="https://drive.google.com/file/d/1NT9zTpEW1Xyhh9bKUBgY4hPCARuJ63Xz/view?usp=sharing" TargetMode="External"/><Relationship Id="rId6" Type="http://schemas.openxmlformats.org/officeDocument/2006/relationships/hyperlink" Target="https://www.infotepsai.edu.co/oferta-academica/egresados/presentacion" TargetMode="External"/><Relationship Id="rId11" Type="http://schemas.openxmlformats.org/officeDocument/2006/relationships/hyperlink" Target="https://drive.google.com/drive/folders/123-SweL_voyS-sfqpLtd2YYqQYb0WwWb" TargetMode="External"/><Relationship Id="rId5" Type="http://schemas.openxmlformats.org/officeDocument/2006/relationships/hyperlink" Target="https://drive.google.com/file/d/1jOpEtcZPtP1aQpNflOES81t9Gxzx_XUL/view?usp=sharing" TargetMode="External"/><Relationship Id="rId15" Type="http://schemas.openxmlformats.org/officeDocument/2006/relationships/hyperlink" Target="https://drive.google.com/drive/u/0/folders/11dFn-Pjqp84loZA-vOIoK1G24H0t2l2c" TargetMode="External"/><Relationship Id="rId10" Type="http://schemas.openxmlformats.org/officeDocument/2006/relationships/hyperlink" Target="https://drive.google.com/drive/folders/1bYTn3Y_5b8drvob0qCVLLRmBc8ow_JwD" TargetMode="External"/><Relationship Id="rId4" Type="http://schemas.openxmlformats.org/officeDocument/2006/relationships/hyperlink" Target="https://drive.google.com/drive/folders/1UC88W-q_EK0T7pxibRmkNDihLncrbzOH?usp=sharing" TargetMode="External"/><Relationship Id="rId9" Type="http://schemas.openxmlformats.org/officeDocument/2006/relationships/hyperlink" Target="https://drive.google.com/drive/folders/1bYTn3Y_5b8drvob0qCVLLRmBc8ow_JwD" TargetMode="External"/><Relationship Id="rId14" Type="http://schemas.openxmlformats.org/officeDocument/2006/relationships/hyperlink" Target="https://drive.google.com/drive/u/0/folders/1ZU4xLdGeVjQyTs9dXzaBbUM1cACphNAH%20%20%20%20%20%20%20%20%20%20%20%20%20%20%20%20%20%20%20%20%20%20%20%20%20%20%20%20%20%20%20%20%20%20%20%20%20%20%20%20%20%20%20%20%20%20%20%20%20%20%20%20%20%20%20%20%20%20%20%20%20%20%20%20%20%20%20%20%20%20%20%20%20%20%20%20%20%20%20%20%201.%20Estudios%20previos%20para%20el%20contrato%20del%20operador%20para%20la%20ejecuci&#243;n%20del%20concurso%20de%20emnprendimiento..2.%20T&#233;rminos%20de%20referencia%20del%20Concurso%20de%20Emprendimiento%20INFOTEP%20BUSINESS%20STAR%20UP%20II%20%20-2022"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drive.google.com/drive/u/0/folders/1sMFC-w3p5Yh1AZpgVGoaakqD6yRyGtsp" TargetMode="External"/><Relationship Id="rId3" Type="http://schemas.openxmlformats.org/officeDocument/2006/relationships/hyperlink" Target="https://drive.google.com/drive/u/0/folders/1Zr63IBYWI3jczqxUWzaNSu90SKhTpr30" TargetMode="External"/><Relationship Id="rId7" Type="http://schemas.openxmlformats.org/officeDocument/2006/relationships/hyperlink" Target="https://drive.google.com/drive/u/0/folders/16NQcdP2ee71PcouBLi0TRcQ9yFed7Qu_" TargetMode="External"/><Relationship Id="rId2" Type="http://schemas.openxmlformats.org/officeDocument/2006/relationships/hyperlink" Target="https://drive.google.com/drive/u/0/folders/1wEIDqHCXegJCpAB8HJOH5LxWjErp0eCU" TargetMode="External"/><Relationship Id="rId1" Type="http://schemas.openxmlformats.org/officeDocument/2006/relationships/hyperlink" Target="https://drive.google.com/drive/folders/1xqKpm26jwpj7fMKqteno57BANRgyMTnj" TargetMode="External"/><Relationship Id="rId6" Type="http://schemas.openxmlformats.org/officeDocument/2006/relationships/hyperlink" Target="https://www.infotepsai.edu.co/infotep/funcionarios-principales" TargetMode="External"/><Relationship Id="rId5" Type="http://schemas.openxmlformats.org/officeDocument/2006/relationships/hyperlink" Target="https://drive.google.com/drive/u/0/folders/1GEWQctupfEGU1RQyacF_LoJnayYYmZNa" TargetMode="External"/><Relationship Id="rId10" Type="http://schemas.openxmlformats.org/officeDocument/2006/relationships/hyperlink" Target="https://docs.google.com/spreadsheets/d/1ehz_Hm7wRmJe8jmgrku130KRD-LxOXQ2/edit?usp=sharing&amp;ouid=105569337943995573004&amp;rtpof=true&amp;sd=true" TargetMode="External"/><Relationship Id="rId4" Type="http://schemas.openxmlformats.org/officeDocument/2006/relationships/hyperlink" Target="https://drive.google.com/drive/u/0/folders/1GEWQctupfEGU1RQyacF_LoJnayYYmZNa" TargetMode="External"/><Relationship Id="rId9" Type="http://schemas.openxmlformats.org/officeDocument/2006/relationships/hyperlink" Target="https://www.infotepsai.edu.co/informe-de-peticiones-quejas-reclamos-denuncias-y-solicitudes-de-acceso-a-la-informacion/informes-mensualizados-de-pqrsd/informe-pqrsd-20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A8D78-C05B-45BA-92E3-964D655E6383}">
  <dimension ref="B3:C11"/>
  <sheetViews>
    <sheetView tabSelected="1" workbookViewId="0">
      <selection activeCell="F15" sqref="F15"/>
    </sheetView>
  </sheetViews>
  <sheetFormatPr baseColWidth="10" defaultRowHeight="15" x14ac:dyDescent="0.25"/>
  <cols>
    <col min="1" max="1" width="11.42578125" style="264"/>
    <col min="2" max="3" width="27.85546875" style="264" customWidth="1"/>
    <col min="4" max="16384" width="11.42578125" style="264"/>
  </cols>
  <sheetData>
    <row r="3" spans="2:3" ht="15.75" thickBot="1" x14ac:dyDescent="0.3"/>
    <row r="4" spans="2:3" ht="15.75" thickBot="1" x14ac:dyDescent="0.3">
      <c r="B4" s="272" t="s">
        <v>486</v>
      </c>
      <c r="C4" s="273"/>
    </row>
    <row r="5" spans="2:3" ht="28.5" x14ac:dyDescent="0.25">
      <c r="B5" s="266">
        <f>SUM('GESTION MISIONAL'!O5:O50)</f>
        <v>187814581</v>
      </c>
      <c r="C5" s="267" t="s">
        <v>438</v>
      </c>
    </row>
    <row r="6" spans="2:3" ht="28.5" x14ac:dyDescent="0.25">
      <c r="B6" s="268">
        <f>'RESUMEN EJECUCION TRIM I'!B10</f>
        <v>121235654</v>
      </c>
      <c r="C6" s="265" t="s">
        <v>440</v>
      </c>
    </row>
    <row r="7" spans="2:3" ht="28.5" x14ac:dyDescent="0.25">
      <c r="B7" s="269">
        <f>SUM(B5:B6)</f>
        <v>309050235</v>
      </c>
      <c r="C7" s="265" t="s">
        <v>439</v>
      </c>
    </row>
    <row r="8" spans="2:3" ht="42.75" x14ac:dyDescent="0.25">
      <c r="B8" s="270">
        <f>AVERAGE('GESTION MISIONAL'!N5:N50)</f>
        <v>0.7342506382456071</v>
      </c>
      <c r="C8" s="265" t="s">
        <v>446</v>
      </c>
    </row>
    <row r="9" spans="2:3" ht="42.75" x14ac:dyDescent="0.25">
      <c r="B9" s="274">
        <f>AVERAGE(B8,'RESUMEN EJECUCION TRIM I'!B11)</f>
        <v>0.77271755641617834</v>
      </c>
      <c r="C9" s="265" t="s">
        <v>447</v>
      </c>
    </row>
    <row r="10" spans="2:3" ht="28.5" x14ac:dyDescent="0.25">
      <c r="B10" s="275">
        <f>SUM('GESTION INSTITUCIONAL'!P5:P47)</f>
        <v>121235654</v>
      </c>
      <c r="C10" s="265" t="s">
        <v>440</v>
      </c>
    </row>
    <row r="11" spans="2:3" ht="43.5" thickBot="1" x14ac:dyDescent="0.3">
      <c r="B11" s="276">
        <f>AVERAGE('GESTION INSTITUCIONAL'!O5:O47)</f>
        <v>0.81118447458674958</v>
      </c>
      <c r="C11" s="271" t="s">
        <v>446</v>
      </c>
    </row>
  </sheetData>
  <mergeCells count="1">
    <mergeCell ref="B4:C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opLeftCell="G1" zoomScale="145" zoomScaleNormal="145" workbookViewId="0">
      <pane ySplit="4" topLeftCell="A54" activePane="bottomLeft" state="frozen"/>
      <selection pane="bottomLeft" activeCell="O52" sqref="O52:P57"/>
    </sheetView>
  </sheetViews>
  <sheetFormatPr baseColWidth="10" defaultColWidth="14.42578125" defaultRowHeight="15" customHeight="1" x14ac:dyDescent="0.25"/>
  <cols>
    <col min="1" max="1" width="16.7109375" customWidth="1"/>
    <col min="2" max="3" width="20.140625" customWidth="1"/>
    <col min="4" max="5" width="21.85546875" customWidth="1"/>
    <col min="6" max="6" width="15.140625" hidden="1" customWidth="1"/>
    <col min="7" max="7" width="15.5703125" customWidth="1"/>
    <col min="8" max="8" width="16" customWidth="1"/>
    <col min="9" max="9" width="27.85546875" hidden="1" customWidth="1"/>
    <col min="10" max="10" width="26.7109375" customWidth="1"/>
    <col min="11" max="11" width="17.140625" customWidth="1"/>
    <col min="12" max="12" width="16.85546875" hidden="1" customWidth="1"/>
    <col min="13" max="13" width="15.7109375" customWidth="1"/>
    <col min="14" max="14" width="13.5703125" customWidth="1"/>
    <col min="15" max="15" width="22.5703125" customWidth="1"/>
    <col min="16" max="16" width="65.7109375" customWidth="1"/>
    <col min="17" max="17" width="36.7109375" style="258" customWidth="1"/>
    <col min="18" max="18" width="19.28515625" style="258" customWidth="1"/>
  </cols>
  <sheetData>
    <row r="1" spans="1:26" ht="72" customHeight="1" x14ac:dyDescent="0.25">
      <c r="A1" s="186" t="s">
        <v>0</v>
      </c>
      <c r="B1" s="187"/>
      <c r="C1" s="187"/>
      <c r="D1" s="187"/>
      <c r="E1" s="187"/>
      <c r="F1" s="187"/>
      <c r="G1" s="187"/>
      <c r="H1" s="187"/>
      <c r="I1" s="187"/>
      <c r="J1" s="187"/>
      <c r="K1" s="188"/>
      <c r="L1" s="189" t="s">
        <v>1</v>
      </c>
      <c r="M1" s="190"/>
      <c r="N1" s="190"/>
      <c r="O1" s="190"/>
      <c r="P1" s="190"/>
      <c r="Q1" s="190"/>
      <c r="R1" s="191"/>
      <c r="S1" s="1"/>
      <c r="T1" s="1"/>
      <c r="U1" s="1"/>
      <c r="V1" s="1"/>
      <c r="W1" s="1"/>
      <c r="X1" s="1"/>
      <c r="Y1" s="1"/>
      <c r="Z1" s="1"/>
    </row>
    <row r="2" spans="1:26" ht="69" customHeight="1" x14ac:dyDescent="0.25">
      <c r="A2" s="182" t="s">
        <v>2</v>
      </c>
      <c r="B2" s="192" t="s">
        <v>3</v>
      </c>
      <c r="C2" s="192" t="s">
        <v>4</v>
      </c>
      <c r="D2" s="192" t="s">
        <v>5</v>
      </c>
      <c r="E2" s="192" t="s">
        <v>6</v>
      </c>
      <c r="F2" s="192" t="s">
        <v>7</v>
      </c>
      <c r="G2" s="192" t="s">
        <v>8</v>
      </c>
      <c r="H2" s="192" t="s">
        <v>9</v>
      </c>
      <c r="I2" s="192" t="s">
        <v>10</v>
      </c>
      <c r="J2" s="211" t="s">
        <v>11</v>
      </c>
      <c r="K2" s="212"/>
      <c r="L2" s="185" t="s">
        <v>12</v>
      </c>
      <c r="M2" s="185" t="s">
        <v>13</v>
      </c>
      <c r="N2" s="185" t="s">
        <v>14</v>
      </c>
      <c r="O2" s="185" t="s">
        <v>15</v>
      </c>
      <c r="P2" s="185" t="s">
        <v>16</v>
      </c>
      <c r="Q2" s="185" t="s">
        <v>17</v>
      </c>
      <c r="R2" s="185" t="s">
        <v>18</v>
      </c>
      <c r="S2" s="1"/>
      <c r="T2" s="1"/>
      <c r="U2" s="1"/>
      <c r="V2" s="1"/>
      <c r="W2" s="1"/>
      <c r="X2" s="1"/>
      <c r="Y2" s="1"/>
      <c r="Z2" s="1"/>
    </row>
    <row r="3" spans="1:26" ht="37.5" customHeight="1" x14ac:dyDescent="0.25">
      <c r="A3" s="183"/>
      <c r="B3" s="176"/>
      <c r="C3" s="176"/>
      <c r="D3" s="176"/>
      <c r="E3" s="176"/>
      <c r="F3" s="176"/>
      <c r="G3" s="176"/>
      <c r="H3" s="177"/>
      <c r="I3" s="176"/>
      <c r="J3" s="192" t="s">
        <v>19</v>
      </c>
      <c r="K3" s="213" t="s">
        <v>20</v>
      </c>
      <c r="L3" s="176"/>
      <c r="M3" s="176"/>
      <c r="N3" s="176"/>
      <c r="O3" s="176"/>
      <c r="P3" s="176"/>
      <c r="Q3" s="256"/>
      <c r="R3" s="256"/>
      <c r="S3" s="1"/>
      <c r="T3" s="1"/>
      <c r="U3" s="1"/>
      <c r="V3" s="1"/>
      <c r="W3" s="1"/>
      <c r="X3" s="1"/>
      <c r="Y3" s="1"/>
      <c r="Z3" s="1"/>
    </row>
    <row r="4" spans="1:26" ht="37.5" customHeight="1" x14ac:dyDescent="0.25">
      <c r="A4" s="184"/>
      <c r="B4" s="177"/>
      <c r="C4" s="177"/>
      <c r="D4" s="177"/>
      <c r="E4" s="177"/>
      <c r="F4" s="177"/>
      <c r="G4" s="177"/>
      <c r="H4" s="2" t="s">
        <v>21</v>
      </c>
      <c r="I4" s="177"/>
      <c r="J4" s="177"/>
      <c r="K4" s="180"/>
      <c r="L4" s="177"/>
      <c r="M4" s="177"/>
      <c r="N4" s="177"/>
      <c r="O4" s="177"/>
      <c r="P4" s="177"/>
      <c r="Q4" s="257"/>
      <c r="R4" s="257"/>
      <c r="S4" s="3"/>
      <c r="T4" s="3"/>
      <c r="U4" s="3"/>
      <c r="V4" s="3"/>
      <c r="W4" s="3"/>
      <c r="X4" s="3"/>
      <c r="Y4" s="3"/>
      <c r="Z4" s="3"/>
    </row>
    <row r="5" spans="1:26" ht="96" customHeight="1" x14ac:dyDescent="0.25">
      <c r="A5" s="182" t="s">
        <v>22</v>
      </c>
      <c r="B5" s="175" t="s">
        <v>23</v>
      </c>
      <c r="C5" s="175" t="s">
        <v>24</v>
      </c>
      <c r="D5" s="4" t="s">
        <v>25</v>
      </c>
      <c r="E5" s="4" t="s">
        <v>26</v>
      </c>
      <c r="F5" s="4">
        <v>586</v>
      </c>
      <c r="G5" s="5">
        <f>(F5-80)+200</f>
        <v>706</v>
      </c>
      <c r="H5" s="5">
        <f>(F5-40)+100</f>
        <v>646</v>
      </c>
      <c r="I5" s="4" t="s">
        <v>27</v>
      </c>
      <c r="J5" s="6">
        <v>0</v>
      </c>
      <c r="K5" s="7" t="s">
        <v>28</v>
      </c>
      <c r="L5" s="8"/>
      <c r="M5" s="9">
        <v>433</v>
      </c>
      <c r="N5" s="154">
        <f>M5/H5</f>
        <v>0.6702786377708978</v>
      </c>
      <c r="O5" s="2">
        <v>0</v>
      </c>
      <c r="P5" s="136" t="s">
        <v>437</v>
      </c>
      <c r="Q5" s="45" t="s">
        <v>29</v>
      </c>
      <c r="R5" s="45" t="s">
        <v>449</v>
      </c>
      <c r="S5" s="1"/>
      <c r="T5" s="1"/>
      <c r="U5" s="1"/>
      <c r="V5" s="1"/>
      <c r="W5" s="1"/>
      <c r="X5" s="1"/>
      <c r="Y5" s="1"/>
      <c r="Z5" s="1"/>
    </row>
    <row r="6" spans="1:26" ht="131.25" customHeight="1" x14ac:dyDescent="0.25">
      <c r="A6" s="183"/>
      <c r="B6" s="177"/>
      <c r="C6" s="177"/>
      <c r="D6" s="4" t="s">
        <v>30</v>
      </c>
      <c r="E6" s="4" t="s">
        <v>31</v>
      </c>
      <c r="F6" s="4">
        <v>8</v>
      </c>
      <c r="G6" s="11">
        <v>9</v>
      </c>
      <c r="H6" s="11">
        <v>8</v>
      </c>
      <c r="I6" s="4" t="s">
        <v>27</v>
      </c>
      <c r="J6" s="12">
        <v>100000000</v>
      </c>
      <c r="K6" s="7" t="s">
        <v>28</v>
      </c>
      <c r="L6" s="8"/>
      <c r="M6" s="13">
        <v>8</v>
      </c>
      <c r="N6" s="154">
        <f t="shared" ref="N6:N50" si="0">M6/H6</f>
        <v>1</v>
      </c>
      <c r="O6" s="14">
        <v>0</v>
      </c>
      <c r="P6" s="10" t="s">
        <v>32</v>
      </c>
      <c r="Q6" s="45" t="s">
        <v>33</v>
      </c>
      <c r="R6" s="45" t="s">
        <v>459</v>
      </c>
      <c r="S6" s="1"/>
      <c r="T6" s="1"/>
      <c r="U6" s="1"/>
      <c r="V6" s="1"/>
      <c r="W6" s="1"/>
      <c r="X6" s="1"/>
      <c r="Y6" s="1"/>
      <c r="Z6" s="1"/>
    </row>
    <row r="7" spans="1:26" ht="131.25" customHeight="1" x14ac:dyDescent="0.25">
      <c r="A7" s="183"/>
      <c r="B7" s="4" t="s">
        <v>34</v>
      </c>
      <c r="C7" s="4" t="s">
        <v>35</v>
      </c>
      <c r="D7" s="4" t="s">
        <v>36</v>
      </c>
      <c r="E7" s="15" t="s">
        <v>37</v>
      </c>
      <c r="F7" s="16">
        <v>995945090</v>
      </c>
      <c r="G7" s="17" t="e">
        <f>(484609*H5)+(484609*#REF!)</f>
        <v>#REF!</v>
      </c>
      <c r="H7" s="17">
        <f>484609*H5</f>
        <v>313057414</v>
      </c>
      <c r="I7" s="4" t="s">
        <v>27</v>
      </c>
      <c r="J7" s="12">
        <v>0</v>
      </c>
      <c r="K7" s="7" t="s">
        <v>28</v>
      </c>
      <c r="L7" s="8"/>
      <c r="M7" s="135"/>
      <c r="N7" s="154">
        <f t="shared" si="0"/>
        <v>0</v>
      </c>
      <c r="O7" s="139">
        <v>0</v>
      </c>
      <c r="P7" s="138" t="s">
        <v>432</v>
      </c>
      <c r="Q7" s="45"/>
      <c r="R7" s="45" t="s">
        <v>449</v>
      </c>
      <c r="S7" s="1"/>
      <c r="T7" s="1"/>
      <c r="U7" s="1"/>
      <c r="V7" s="1"/>
      <c r="W7" s="1"/>
      <c r="X7" s="1"/>
      <c r="Y7" s="1"/>
      <c r="Z7" s="1"/>
    </row>
    <row r="8" spans="1:26" ht="131.25" customHeight="1" x14ac:dyDescent="0.25">
      <c r="A8" s="183"/>
      <c r="B8" s="4" t="s">
        <v>38</v>
      </c>
      <c r="C8" s="4" t="s">
        <v>39</v>
      </c>
      <c r="D8" s="4" t="s">
        <v>40</v>
      </c>
      <c r="E8" s="4" t="s">
        <v>41</v>
      </c>
      <c r="F8" s="4">
        <f>26+40</f>
        <v>66</v>
      </c>
      <c r="G8" s="4">
        <v>80</v>
      </c>
      <c r="H8" s="4">
        <v>40</v>
      </c>
      <c r="I8" s="4" t="s">
        <v>27</v>
      </c>
      <c r="J8" s="12">
        <v>0</v>
      </c>
      <c r="K8" s="7" t="s">
        <v>28</v>
      </c>
      <c r="L8" s="8"/>
      <c r="M8" s="13">
        <v>0</v>
      </c>
      <c r="N8" s="154">
        <f t="shared" si="0"/>
        <v>0</v>
      </c>
      <c r="O8" s="13">
        <v>0</v>
      </c>
      <c r="P8" s="136" t="s">
        <v>431</v>
      </c>
      <c r="Q8" s="45" t="s">
        <v>42</v>
      </c>
      <c r="R8" s="45" t="s">
        <v>449</v>
      </c>
      <c r="S8" s="1"/>
      <c r="T8" s="1"/>
      <c r="U8" s="1"/>
      <c r="V8" s="1"/>
      <c r="W8" s="1"/>
      <c r="X8" s="1"/>
      <c r="Y8" s="1"/>
      <c r="Z8" s="1"/>
    </row>
    <row r="9" spans="1:26" ht="131.25" customHeight="1" x14ac:dyDescent="0.25">
      <c r="A9" s="183"/>
      <c r="B9" s="4" t="s">
        <v>43</v>
      </c>
      <c r="C9" s="4" t="s">
        <v>44</v>
      </c>
      <c r="D9" s="4" t="s">
        <v>45</v>
      </c>
      <c r="E9" s="4" t="s">
        <v>46</v>
      </c>
      <c r="F9" s="18">
        <v>0.2</v>
      </c>
      <c r="G9" s="18">
        <v>0.7</v>
      </c>
      <c r="H9" s="18">
        <f>G9/4</f>
        <v>0.17499999999999999</v>
      </c>
      <c r="I9" s="4" t="s">
        <v>27</v>
      </c>
      <c r="J9" s="12">
        <v>50000000</v>
      </c>
      <c r="K9" s="7" t="s">
        <v>47</v>
      </c>
      <c r="L9" s="8"/>
      <c r="M9" s="14">
        <v>0.15</v>
      </c>
      <c r="N9" s="154">
        <f t="shared" si="0"/>
        <v>0.85714285714285721</v>
      </c>
      <c r="O9" s="137">
        <v>9120156</v>
      </c>
      <c r="P9" s="10" t="s">
        <v>48</v>
      </c>
      <c r="Q9" s="45" t="s">
        <v>464</v>
      </c>
      <c r="R9" s="45" t="s">
        <v>449</v>
      </c>
      <c r="S9" s="1"/>
      <c r="T9" s="1"/>
      <c r="U9" s="1"/>
      <c r="V9" s="1"/>
      <c r="W9" s="1"/>
      <c r="X9" s="1"/>
      <c r="Y9" s="1"/>
      <c r="Z9" s="1"/>
    </row>
    <row r="10" spans="1:26" ht="123.75" customHeight="1" x14ac:dyDescent="0.25">
      <c r="A10" s="184"/>
      <c r="B10" s="4" t="s">
        <v>49</v>
      </c>
      <c r="C10" s="4" t="s">
        <v>50</v>
      </c>
      <c r="D10" s="4" t="s">
        <v>51</v>
      </c>
      <c r="E10" s="4" t="s">
        <v>52</v>
      </c>
      <c r="F10" s="18"/>
      <c r="G10" s="18">
        <v>0.8</v>
      </c>
      <c r="H10" s="18">
        <v>0.8</v>
      </c>
      <c r="I10" s="6" t="s">
        <v>53</v>
      </c>
      <c r="J10" s="6">
        <v>40000000</v>
      </c>
      <c r="K10" s="7" t="s">
        <v>54</v>
      </c>
      <c r="L10" s="8"/>
      <c r="M10" s="19">
        <v>0.1</v>
      </c>
      <c r="N10" s="154">
        <f t="shared" si="0"/>
        <v>0.125</v>
      </c>
      <c r="O10" s="10" t="s">
        <v>55</v>
      </c>
      <c r="P10" s="136" t="s">
        <v>56</v>
      </c>
      <c r="Q10" s="45" t="s">
        <v>462</v>
      </c>
      <c r="R10" s="45" t="s">
        <v>463</v>
      </c>
      <c r="S10" s="1"/>
      <c r="T10" s="1"/>
      <c r="U10" s="1"/>
      <c r="V10" s="1"/>
      <c r="W10" s="1"/>
      <c r="X10" s="1"/>
      <c r="Y10" s="1"/>
      <c r="Z10" s="1"/>
    </row>
    <row r="11" spans="1:26" ht="94.5" customHeight="1" x14ac:dyDescent="0.25">
      <c r="A11" s="182" t="s">
        <v>57</v>
      </c>
      <c r="B11" s="175" t="s">
        <v>58</v>
      </c>
      <c r="C11" s="20" t="s">
        <v>59</v>
      </c>
      <c r="D11" s="20" t="s">
        <v>60</v>
      </c>
      <c r="E11" s="20" t="s">
        <v>61</v>
      </c>
      <c r="F11" s="20">
        <v>1</v>
      </c>
      <c r="G11" s="21">
        <v>1</v>
      </c>
      <c r="H11" s="11">
        <v>0</v>
      </c>
      <c r="I11" s="20" t="s">
        <v>62</v>
      </c>
      <c r="J11" s="181">
        <v>0</v>
      </c>
      <c r="K11" s="178" t="s">
        <v>47</v>
      </c>
      <c r="L11" s="22"/>
      <c r="M11" s="13">
        <v>1</v>
      </c>
      <c r="N11" s="154">
        <v>1</v>
      </c>
      <c r="O11" s="13">
        <v>0</v>
      </c>
      <c r="P11" s="23" t="s">
        <v>63</v>
      </c>
      <c r="Q11" s="24" t="s">
        <v>64</v>
      </c>
      <c r="R11" s="45" t="s">
        <v>449</v>
      </c>
      <c r="S11" s="1"/>
      <c r="T11" s="1"/>
      <c r="U11" s="25"/>
      <c r="V11" s="25"/>
      <c r="W11" s="25"/>
      <c r="X11" s="25"/>
      <c r="Y11" s="25"/>
      <c r="Z11" s="25"/>
    </row>
    <row r="12" spans="1:26" ht="113.25" customHeight="1" x14ac:dyDescent="0.25">
      <c r="A12" s="183"/>
      <c r="B12" s="176"/>
      <c r="C12" s="4" t="s">
        <v>65</v>
      </c>
      <c r="D12" s="4" t="s">
        <v>66</v>
      </c>
      <c r="E12" s="4" t="s">
        <v>67</v>
      </c>
      <c r="F12" s="18">
        <v>0</v>
      </c>
      <c r="G12" s="18">
        <v>0.4</v>
      </c>
      <c r="H12" s="18">
        <v>0.1</v>
      </c>
      <c r="I12" s="4" t="s">
        <v>68</v>
      </c>
      <c r="J12" s="176"/>
      <c r="K12" s="179"/>
      <c r="L12" s="8"/>
      <c r="M12" s="19">
        <v>0.1</v>
      </c>
      <c r="N12" s="154">
        <f t="shared" si="0"/>
        <v>1</v>
      </c>
      <c r="O12" s="2">
        <v>0</v>
      </c>
      <c r="P12" s="10" t="s">
        <v>69</v>
      </c>
      <c r="Q12" s="45" t="s">
        <v>461</v>
      </c>
      <c r="R12" s="45" t="s">
        <v>449</v>
      </c>
      <c r="S12" s="1"/>
      <c r="T12" s="1"/>
      <c r="U12" s="1"/>
      <c r="V12" s="1"/>
      <c r="W12" s="1"/>
      <c r="X12" s="1"/>
      <c r="Y12" s="1"/>
      <c r="Z12" s="1"/>
    </row>
    <row r="13" spans="1:26" ht="84.75" customHeight="1" x14ac:dyDescent="0.25">
      <c r="A13" s="184"/>
      <c r="B13" s="177"/>
      <c r="C13" s="26" t="s">
        <v>70</v>
      </c>
      <c r="D13" s="26" t="s">
        <v>71</v>
      </c>
      <c r="E13" s="26" t="s">
        <v>72</v>
      </c>
      <c r="F13" s="26">
        <v>0</v>
      </c>
      <c r="G13" s="27">
        <v>4</v>
      </c>
      <c r="H13" s="27">
        <v>0</v>
      </c>
      <c r="I13" s="26" t="s">
        <v>73</v>
      </c>
      <c r="J13" s="177"/>
      <c r="K13" s="180"/>
      <c r="L13" s="28"/>
      <c r="M13" s="29">
        <v>0</v>
      </c>
      <c r="N13" s="154">
        <v>0</v>
      </c>
      <c r="O13" s="30">
        <v>0</v>
      </c>
      <c r="P13" s="136" t="s">
        <v>433</v>
      </c>
      <c r="Q13" s="66"/>
      <c r="R13" s="66"/>
      <c r="S13" s="31"/>
      <c r="T13" s="31"/>
      <c r="U13" s="31"/>
      <c r="V13" s="31"/>
      <c r="W13" s="31"/>
      <c r="X13" s="31"/>
      <c r="Y13" s="31"/>
      <c r="Z13" s="31"/>
    </row>
    <row r="14" spans="1:26" ht="113.25" customHeight="1" x14ac:dyDescent="0.25">
      <c r="A14" s="32" t="s">
        <v>74</v>
      </c>
      <c r="B14" s="4" t="s">
        <v>75</v>
      </c>
      <c r="C14" s="4" t="s">
        <v>76</v>
      </c>
      <c r="D14" s="4" t="s">
        <v>77</v>
      </c>
      <c r="E14" s="4" t="s">
        <v>67</v>
      </c>
      <c r="F14" s="18">
        <v>0.5</v>
      </c>
      <c r="G14" s="18">
        <v>1</v>
      </c>
      <c r="H14" s="18">
        <f>G14/4</f>
        <v>0.25</v>
      </c>
      <c r="I14" s="4" t="s">
        <v>27</v>
      </c>
      <c r="J14" s="33">
        <v>0</v>
      </c>
      <c r="K14" s="7" t="s">
        <v>47</v>
      </c>
      <c r="L14" s="8"/>
      <c r="M14" s="14">
        <v>0.75</v>
      </c>
      <c r="N14" s="154">
        <f t="shared" si="0"/>
        <v>3</v>
      </c>
      <c r="O14" s="2">
        <v>0</v>
      </c>
      <c r="P14" s="10" t="s">
        <v>78</v>
      </c>
      <c r="Q14" s="45" t="s">
        <v>79</v>
      </c>
      <c r="R14" s="45" t="s">
        <v>459</v>
      </c>
      <c r="S14" s="1"/>
      <c r="T14" s="1"/>
      <c r="U14" s="1"/>
      <c r="V14" s="1"/>
      <c r="W14" s="1"/>
      <c r="X14" s="1"/>
      <c r="Y14" s="1"/>
      <c r="Z14" s="1"/>
    </row>
    <row r="15" spans="1:26" ht="54" customHeight="1" x14ac:dyDescent="0.25">
      <c r="A15" s="182" t="s">
        <v>80</v>
      </c>
      <c r="B15" s="175" t="s">
        <v>81</v>
      </c>
      <c r="C15" s="175" t="s">
        <v>82</v>
      </c>
      <c r="D15" s="4" t="s">
        <v>83</v>
      </c>
      <c r="E15" s="4" t="s">
        <v>84</v>
      </c>
      <c r="F15" s="4">
        <v>12</v>
      </c>
      <c r="G15" s="4">
        <v>50</v>
      </c>
      <c r="H15" s="4">
        <v>15</v>
      </c>
      <c r="I15" s="4" t="s">
        <v>85</v>
      </c>
      <c r="J15" s="181">
        <v>51000000</v>
      </c>
      <c r="K15" s="178" t="s">
        <v>47</v>
      </c>
      <c r="L15" s="34">
        <v>1</v>
      </c>
      <c r="M15" s="13">
        <v>50</v>
      </c>
      <c r="N15" s="154">
        <f t="shared" si="0"/>
        <v>3.3333333333333335</v>
      </c>
      <c r="O15" s="141">
        <v>1113152</v>
      </c>
      <c r="P15" s="10" t="s">
        <v>86</v>
      </c>
      <c r="Q15" s="45" t="s">
        <v>460</v>
      </c>
      <c r="R15" s="45" t="s">
        <v>449</v>
      </c>
      <c r="S15" s="1"/>
      <c r="T15" s="1"/>
      <c r="U15" s="1"/>
      <c r="V15" s="1"/>
      <c r="W15" s="1"/>
      <c r="X15" s="1"/>
      <c r="Y15" s="1"/>
      <c r="Z15" s="1"/>
    </row>
    <row r="16" spans="1:26" ht="63.75" customHeight="1" x14ac:dyDescent="0.25">
      <c r="A16" s="183"/>
      <c r="B16" s="176"/>
      <c r="C16" s="176"/>
      <c r="D16" s="4" t="s">
        <v>87</v>
      </c>
      <c r="E16" s="4" t="s">
        <v>84</v>
      </c>
      <c r="F16" s="4">
        <f>24+18</f>
        <v>42</v>
      </c>
      <c r="G16" s="4">
        <v>50</v>
      </c>
      <c r="H16" s="4">
        <v>15</v>
      </c>
      <c r="I16" s="4" t="s">
        <v>85</v>
      </c>
      <c r="J16" s="176"/>
      <c r="K16" s="179"/>
      <c r="L16" s="34">
        <v>0.2</v>
      </c>
      <c r="M16" s="13">
        <v>10</v>
      </c>
      <c r="N16" s="154">
        <f t="shared" si="0"/>
        <v>0.66666666666666663</v>
      </c>
      <c r="O16" s="141">
        <v>7498178</v>
      </c>
      <c r="P16" s="10" t="s">
        <v>88</v>
      </c>
      <c r="Q16" s="259" t="s">
        <v>460</v>
      </c>
      <c r="R16" s="45" t="s">
        <v>449</v>
      </c>
      <c r="S16" s="1"/>
      <c r="T16" s="1"/>
      <c r="U16" s="1"/>
      <c r="V16" s="1"/>
      <c r="W16" s="1"/>
      <c r="X16" s="1"/>
      <c r="Y16" s="1"/>
      <c r="Z16" s="1"/>
    </row>
    <row r="17" spans="1:26" ht="93" customHeight="1" x14ac:dyDescent="0.25">
      <c r="A17" s="183"/>
      <c r="B17" s="176"/>
      <c r="C17" s="177"/>
      <c r="D17" s="4" t="s">
        <v>89</v>
      </c>
      <c r="E17" s="4" t="s">
        <v>90</v>
      </c>
      <c r="F17" s="35">
        <v>0.26</v>
      </c>
      <c r="G17" s="18">
        <v>0.4</v>
      </c>
      <c r="H17" s="18">
        <v>0.1</v>
      </c>
      <c r="I17" s="4" t="s">
        <v>85</v>
      </c>
      <c r="J17" s="176"/>
      <c r="K17" s="179"/>
      <c r="L17" s="34">
        <v>0</v>
      </c>
      <c r="M17" s="19">
        <v>0.1</v>
      </c>
      <c r="N17" s="154">
        <f t="shared" si="0"/>
        <v>1</v>
      </c>
      <c r="O17" s="140">
        <v>0</v>
      </c>
      <c r="P17" s="142" t="s">
        <v>434</v>
      </c>
      <c r="Q17" s="259" t="s">
        <v>460</v>
      </c>
      <c r="R17" s="45" t="s">
        <v>449</v>
      </c>
      <c r="S17" s="1"/>
      <c r="T17" s="1"/>
      <c r="U17" s="1"/>
      <c r="V17" s="1"/>
      <c r="W17" s="1"/>
      <c r="X17" s="1"/>
      <c r="Y17" s="1"/>
      <c r="Z17" s="1"/>
    </row>
    <row r="18" spans="1:26" ht="93" customHeight="1" x14ac:dyDescent="0.25">
      <c r="A18" s="183"/>
      <c r="B18" s="176"/>
      <c r="C18" s="175" t="s">
        <v>91</v>
      </c>
      <c r="D18" s="4" t="s">
        <v>92</v>
      </c>
      <c r="E18" s="4" t="s">
        <v>93</v>
      </c>
      <c r="F18" s="4">
        <v>0</v>
      </c>
      <c r="G18" s="36">
        <v>1</v>
      </c>
      <c r="H18" s="4">
        <v>0</v>
      </c>
      <c r="I18" s="37" t="s">
        <v>94</v>
      </c>
      <c r="J18" s="176"/>
      <c r="K18" s="179"/>
      <c r="L18" s="38">
        <v>0</v>
      </c>
      <c r="M18" s="13">
        <v>0</v>
      </c>
      <c r="N18" s="154">
        <v>0</v>
      </c>
      <c r="O18" s="13">
        <v>0</v>
      </c>
      <c r="P18" s="136" t="s">
        <v>433</v>
      </c>
      <c r="Q18" s="45"/>
      <c r="R18" s="45"/>
      <c r="S18" s="1"/>
      <c r="T18" s="1"/>
      <c r="U18" s="1"/>
      <c r="V18" s="1"/>
      <c r="W18" s="1"/>
      <c r="X18" s="1"/>
      <c r="Y18" s="1"/>
      <c r="Z18" s="1"/>
    </row>
    <row r="19" spans="1:26" s="149" customFormat="1" ht="135.75" customHeight="1" x14ac:dyDescent="0.25">
      <c r="A19" s="183"/>
      <c r="B19" s="177"/>
      <c r="C19" s="177"/>
      <c r="D19" s="143" t="s">
        <v>95</v>
      </c>
      <c r="E19" s="143" t="s">
        <v>96</v>
      </c>
      <c r="F19" s="143">
        <v>2</v>
      </c>
      <c r="G19" s="144">
        <v>4</v>
      </c>
      <c r="H19" s="143">
        <v>1</v>
      </c>
      <c r="I19" s="145" t="s">
        <v>97</v>
      </c>
      <c r="J19" s="177"/>
      <c r="K19" s="180"/>
      <c r="L19" s="146">
        <v>0.25</v>
      </c>
      <c r="M19" s="139">
        <v>1</v>
      </c>
      <c r="N19" s="154">
        <f t="shared" si="0"/>
        <v>1</v>
      </c>
      <c r="O19" s="147">
        <v>0</v>
      </c>
      <c r="P19" s="138" t="s">
        <v>435</v>
      </c>
      <c r="Q19" s="143"/>
      <c r="R19" s="143" t="s">
        <v>459</v>
      </c>
      <c r="S19" s="148"/>
      <c r="T19" s="148"/>
      <c r="U19" s="148"/>
      <c r="V19" s="148"/>
      <c r="W19" s="148"/>
      <c r="X19" s="148"/>
      <c r="Y19" s="148"/>
      <c r="Z19" s="148"/>
    </row>
    <row r="20" spans="1:26" ht="100.5" customHeight="1" x14ac:dyDescent="0.25">
      <c r="A20" s="184"/>
      <c r="B20" s="4" t="s">
        <v>98</v>
      </c>
      <c r="C20" s="4" t="s">
        <v>99</v>
      </c>
      <c r="D20" s="4" t="s">
        <v>100</v>
      </c>
      <c r="E20" s="4" t="s">
        <v>101</v>
      </c>
      <c r="F20" s="17">
        <v>16904000</v>
      </c>
      <c r="G20" s="39">
        <f>(120000*50)*3+(60000*50)*3</f>
        <v>27000000</v>
      </c>
      <c r="H20" s="39">
        <v>0</v>
      </c>
      <c r="I20" s="4" t="s">
        <v>85</v>
      </c>
      <c r="J20" s="40" t="s">
        <v>102</v>
      </c>
      <c r="K20" s="7" t="s">
        <v>28</v>
      </c>
      <c r="L20" s="41"/>
      <c r="M20" s="13">
        <v>0</v>
      </c>
      <c r="N20" s="154">
        <v>0</v>
      </c>
      <c r="O20" s="13">
        <v>0</v>
      </c>
      <c r="P20" s="136" t="s">
        <v>433</v>
      </c>
      <c r="Q20" s="45"/>
      <c r="R20" s="45"/>
      <c r="S20" s="1"/>
      <c r="T20" s="1"/>
      <c r="U20" s="1"/>
      <c r="V20" s="1"/>
      <c r="W20" s="1"/>
      <c r="X20" s="1"/>
      <c r="Y20" s="1"/>
      <c r="Z20" s="1"/>
    </row>
    <row r="21" spans="1:26" ht="124.5" customHeight="1" x14ac:dyDescent="0.25">
      <c r="A21" s="182" t="s">
        <v>103</v>
      </c>
      <c r="B21" s="175" t="s">
        <v>104</v>
      </c>
      <c r="C21" s="4" t="s">
        <v>105</v>
      </c>
      <c r="D21" s="4" t="s">
        <v>106</v>
      </c>
      <c r="E21" s="4" t="s">
        <v>67</v>
      </c>
      <c r="F21" s="35">
        <v>0.5</v>
      </c>
      <c r="G21" s="35">
        <v>0.6</v>
      </c>
      <c r="H21" s="35">
        <v>0.15</v>
      </c>
      <c r="I21" s="4" t="s">
        <v>62</v>
      </c>
      <c r="J21" s="181">
        <v>109000000</v>
      </c>
      <c r="K21" s="214" t="s">
        <v>47</v>
      </c>
      <c r="L21" s="42"/>
      <c r="M21" s="14">
        <v>0.15</v>
      </c>
      <c r="N21" s="154">
        <f t="shared" si="0"/>
        <v>1</v>
      </c>
      <c r="O21" s="43">
        <v>3546368</v>
      </c>
      <c r="P21" s="10" t="s">
        <v>107</v>
      </c>
      <c r="Q21" s="45" t="s">
        <v>108</v>
      </c>
      <c r="R21" s="45" t="s">
        <v>449</v>
      </c>
      <c r="S21" s="1"/>
      <c r="T21" s="1"/>
      <c r="U21" s="1"/>
      <c r="V21" s="1"/>
      <c r="W21" s="1"/>
      <c r="X21" s="1"/>
      <c r="Y21" s="1"/>
      <c r="Z21" s="1"/>
    </row>
    <row r="22" spans="1:26" ht="124.5" customHeight="1" x14ac:dyDescent="0.25">
      <c r="A22" s="184"/>
      <c r="B22" s="177"/>
      <c r="C22" s="4" t="s">
        <v>109</v>
      </c>
      <c r="D22" s="4" t="s">
        <v>110</v>
      </c>
      <c r="E22" s="4" t="s">
        <v>111</v>
      </c>
      <c r="F22" s="2">
        <v>2</v>
      </c>
      <c r="G22" s="2">
        <v>3</v>
      </c>
      <c r="H22" s="2">
        <v>0</v>
      </c>
      <c r="I22" s="4" t="s">
        <v>62</v>
      </c>
      <c r="J22" s="177"/>
      <c r="K22" s="215"/>
      <c r="L22" s="8"/>
      <c r="M22" s="13">
        <v>2</v>
      </c>
      <c r="N22" s="154">
        <v>0.2</v>
      </c>
      <c r="O22" s="43" t="s">
        <v>112</v>
      </c>
      <c r="P22" s="10" t="s">
        <v>113</v>
      </c>
      <c r="Q22" s="24" t="s">
        <v>114</v>
      </c>
      <c r="R22" s="45" t="s">
        <v>449</v>
      </c>
      <c r="S22" s="1"/>
      <c r="T22" s="1"/>
      <c r="U22" s="1"/>
      <c r="V22" s="1"/>
      <c r="W22" s="1"/>
      <c r="X22" s="1"/>
      <c r="Y22" s="1"/>
      <c r="Z22" s="1"/>
    </row>
    <row r="23" spans="1:26" ht="140.25" customHeight="1" x14ac:dyDescent="0.25">
      <c r="A23" s="182" t="s">
        <v>115</v>
      </c>
      <c r="B23" s="175" t="s">
        <v>116</v>
      </c>
      <c r="C23" s="4" t="s">
        <v>117</v>
      </c>
      <c r="D23" s="4" t="s">
        <v>118</v>
      </c>
      <c r="E23" s="4" t="s">
        <v>119</v>
      </c>
      <c r="F23" s="35">
        <v>0.52</v>
      </c>
      <c r="G23" s="35">
        <v>0.75</v>
      </c>
      <c r="H23" s="35">
        <f t="shared" ref="H23:H24" si="1">G23/4</f>
        <v>0.1875</v>
      </c>
      <c r="I23" s="4" t="s">
        <v>120</v>
      </c>
      <c r="J23" s="6">
        <v>80000000</v>
      </c>
      <c r="K23" s="7" t="s">
        <v>47</v>
      </c>
      <c r="L23" s="8"/>
      <c r="M23" s="35">
        <v>0.19</v>
      </c>
      <c r="N23" s="154">
        <f>M23/H23</f>
        <v>1.0133333333333334</v>
      </c>
      <c r="O23" s="43">
        <v>7498178</v>
      </c>
      <c r="P23" s="10" t="s">
        <v>121</v>
      </c>
      <c r="Q23" s="24" t="s">
        <v>122</v>
      </c>
      <c r="R23" s="45" t="s">
        <v>449</v>
      </c>
      <c r="S23" s="1"/>
      <c r="T23" s="1"/>
      <c r="U23" s="1"/>
      <c r="V23" s="1"/>
      <c r="W23" s="1"/>
      <c r="X23" s="1"/>
      <c r="Y23" s="1"/>
      <c r="Z23" s="1"/>
    </row>
    <row r="24" spans="1:26" ht="127.5" customHeight="1" x14ac:dyDescent="0.25">
      <c r="A24" s="183"/>
      <c r="B24" s="176"/>
      <c r="C24" s="4" t="s">
        <v>123</v>
      </c>
      <c r="D24" s="4" t="s">
        <v>124</v>
      </c>
      <c r="E24" s="4" t="s">
        <v>46</v>
      </c>
      <c r="F24" s="18">
        <v>0.8</v>
      </c>
      <c r="G24" s="18">
        <v>0.9</v>
      </c>
      <c r="H24" s="35">
        <f t="shared" si="1"/>
        <v>0.22500000000000001</v>
      </c>
      <c r="I24" s="175" t="s">
        <v>62</v>
      </c>
      <c r="J24" s="6">
        <v>40000000</v>
      </c>
      <c r="K24" s="178" t="s">
        <v>47</v>
      </c>
      <c r="L24" s="8"/>
      <c r="M24" s="150">
        <v>0.23499999999999999</v>
      </c>
      <c r="N24" s="154">
        <f t="shared" si="0"/>
        <v>1.0444444444444443</v>
      </c>
      <c r="O24" s="43">
        <v>0</v>
      </c>
      <c r="P24" s="10" t="s">
        <v>125</v>
      </c>
      <c r="Q24" s="44" t="s">
        <v>126</v>
      </c>
      <c r="R24" s="45" t="s">
        <v>449</v>
      </c>
      <c r="S24" s="1"/>
      <c r="T24" s="1"/>
      <c r="U24" s="1"/>
      <c r="V24" s="1"/>
      <c r="W24" s="1"/>
      <c r="X24" s="1"/>
      <c r="Y24" s="1"/>
      <c r="Z24" s="1"/>
    </row>
    <row r="25" spans="1:26" ht="135" customHeight="1" x14ac:dyDescent="0.25">
      <c r="A25" s="183"/>
      <c r="B25" s="177"/>
      <c r="C25" s="4" t="s">
        <v>127</v>
      </c>
      <c r="D25" s="4" t="s">
        <v>128</v>
      </c>
      <c r="E25" s="4" t="s">
        <v>129</v>
      </c>
      <c r="F25" s="18"/>
      <c r="G25" s="18">
        <v>0.8</v>
      </c>
      <c r="H25" s="14">
        <v>1</v>
      </c>
      <c r="I25" s="176"/>
      <c r="J25" s="6">
        <v>0</v>
      </c>
      <c r="K25" s="179"/>
      <c r="L25" s="8"/>
      <c r="M25" s="150">
        <v>0.85799999999999998</v>
      </c>
      <c r="N25" s="154">
        <f t="shared" si="0"/>
        <v>0.85799999999999998</v>
      </c>
      <c r="O25" s="43" t="s">
        <v>130</v>
      </c>
      <c r="P25" s="10" t="s">
        <v>131</v>
      </c>
      <c r="Q25" s="45" t="s">
        <v>132</v>
      </c>
      <c r="R25" s="45"/>
      <c r="S25" s="1"/>
      <c r="T25" s="1"/>
      <c r="U25" s="1"/>
      <c r="V25" s="1"/>
      <c r="W25" s="1"/>
      <c r="X25" s="1"/>
      <c r="Y25" s="1"/>
      <c r="Z25" s="1"/>
    </row>
    <row r="26" spans="1:26" ht="135" customHeight="1" x14ac:dyDescent="0.25">
      <c r="A26" s="183"/>
      <c r="B26" s="4" t="s">
        <v>98</v>
      </c>
      <c r="C26" s="4" t="s">
        <v>133</v>
      </c>
      <c r="D26" s="4" t="s">
        <v>134</v>
      </c>
      <c r="E26" s="4" t="s">
        <v>135</v>
      </c>
      <c r="F26" s="46">
        <v>2600000</v>
      </c>
      <c r="G26" s="17">
        <f>F26+(F26*20%)</f>
        <v>3120000</v>
      </c>
      <c r="H26" s="4">
        <v>0</v>
      </c>
      <c r="I26" s="177"/>
      <c r="J26" s="6">
        <v>0</v>
      </c>
      <c r="K26" s="179"/>
      <c r="L26" s="8"/>
      <c r="M26" s="141">
        <v>791350</v>
      </c>
      <c r="N26" s="154">
        <f>M26/G26</f>
        <v>0.25363782051282052</v>
      </c>
      <c r="O26" s="43">
        <v>0</v>
      </c>
      <c r="P26" s="10" t="s">
        <v>136</v>
      </c>
      <c r="Q26" s="24" t="s">
        <v>137</v>
      </c>
      <c r="R26" s="45" t="s">
        <v>449</v>
      </c>
      <c r="S26" s="1"/>
      <c r="T26" s="1"/>
      <c r="U26" s="1"/>
      <c r="V26" s="1"/>
      <c r="W26" s="1"/>
      <c r="X26" s="1"/>
      <c r="Y26" s="1"/>
      <c r="Z26" s="1"/>
    </row>
    <row r="27" spans="1:26" ht="85.5" customHeight="1" x14ac:dyDescent="0.25">
      <c r="A27" s="183"/>
      <c r="B27" s="175" t="s">
        <v>138</v>
      </c>
      <c r="C27" s="193" t="s">
        <v>139</v>
      </c>
      <c r="D27" s="47" t="s">
        <v>140</v>
      </c>
      <c r="E27" s="47" t="s">
        <v>141</v>
      </c>
      <c r="F27" s="18">
        <v>0</v>
      </c>
      <c r="G27" s="35">
        <v>0.4</v>
      </c>
      <c r="H27" s="2">
        <v>0</v>
      </c>
      <c r="I27" s="175" t="s">
        <v>62</v>
      </c>
      <c r="J27" s="181">
        <v>0</v>
      </c>
      <c r="K27" s="180"/>
      <c r="L27" s="8"/>
      <c r="M27" s="2">
        <v>2</v>
      </c>
      <c r="N27" s="154">
        <v>0.1</v>
      </c>
      <c r="O27" s="151">
        <v>0</v>
      </c>
      <c r="P27" s="10" t="s">
        <v>142</v>
      </c>
      <c r="Q27" s="44" t="s">
        <v>143</v>
      </c>
      <c r="R27" s="45" t="s">
        <v>449</v>
      </c>
      <c r="S27" s="1"/>
      <c r="T27" s="1"/>
      <c r="U27" s="1"/>
      <c r="V27" s="1"/>
      <c r="W27" s="1"/>
      <c r="X27" s="1"/>
      <c r="Y27" s="1"/>
      <c r="Z27" s="1"/>
    </row>
    <row r="28" spans="1:26" ht="89.25" customHeight="1" x14ac:dyDescent="0.25">
      <c r="A28" s="183"/>
      <c r="B28" s="176"/>
      <c r="C28" s="177"/>
      <c r="D28" s="47" t="s">
        <v>144</v>
      </c>
      <c r="E28" s="47" t="s">
        <v>145</v>
      </c>
      <c r="F28" s="35">
        <v>0.19</v>
      </c>
      <c r="G28" s="35">
        <v>0.25</v>
      </c>
      <c r="H28" s="2">
        <v>0</v>
      </c>
      <c r="I28" s="176"/>
      <c r="J28" s="176"/>
      <c r="K28" s="178" t="s">
        <v>47</v>
      </c>
      <c r="L28" s="8"/>
      <c r="M28" s="19">
        <v>0.11</v>
      </c>
      <c r="N28" s="154">
        <v>0.11</v>
      </c>
      <c r="O28" s="48"/>
      <c r="P28" s="10" t="s">
        <v>146</v>
      </c>
      <c r="Q28" s="45" t="s">
        <v>147</v>
      </c>
      <c r="R28" s="45" t="s">
        <v>449</v>
      </c>
      <c r="S28" s="1"/>
      <c r="T28" s="1"/>
      <c r="U28" s="1"/>
      <c r="V28" s="1"/>
      <c r="W28" s="1"/>
      <c r="X28" s="1"/>
      <c r="Y28" s="1"/>
      <c r="Z28" s="1"/>
    </row>
    <row r="29" spans="1:26" ht="66.75" customHeight="1" x14ac:dyDescent="0.25">
      <c r="A29" s="184"/>
      <c r="B29" s="177"/>
      <c r="C29" s="4" t="s">
        <v>148</v>
      </c>
      <c r="D29" s="4" t="s">
        <v>149</v>
      </c>
      <c r="E29" s="4" t="s">
        <v>129</v>
      </c>
      <c r="F29" s="35">
        <v>0</v>
      </c>
      <c r="G29" s="35">
        <v>0.8</v>
      </c>
      <c r="H29" s="35">
        <v>0</v>
      </c>
      <c r="I29" s="177"/>
      <c r="J29" s="177"/>
      <c r="K29" s="180"/>
      <c r="L29" s="8"/>
      <c r="M29" s="13">
        <v>0</v>
      </c>
      <c r="N29" s="154">
        <v>0</v>
      </c>
      <c r="O29" s="13">
        <v>0</v>
      </c>
      <c r="P29" s="136" t="s">
        <v>433</v>
      </c>
      <c r="Q29" s="45"/>
      <c r="R29" s="45"/>
      <c r="S29" s="1"/>
      <c r="T29" s="1"/>
      <c r="U29" s="1"/>
      <c r="V29" s="1"/>
      <c r="W29" s="1"/>
      <c r="X29" s="1"/>
      <c r="Y29" s="1"/>
      <c r="Z29" s="1"/>
    </row>
    <row r="30" spans="1:26" ht="128.25" customHeight="1" x14ac:dyDescent="0.25">
      <c r="A30" s="182" t="s">
        <v>115</v>
      </c>
      <c r="B30" s="175" t="s">
        <v>150</v>
      </c>
      <c r="C30" s="4" t="s">
        <v>151</v>
      </c>
      <c r="D30" s="4" t="s">
        <v>152</v>
      </c>
      <c r="E30" s="4" t="s">
        <v>153</v>
      </c>
      <c r="F30" s="17">
        <v>25000000</v>
      </c>
      <c r="G30" s="49">
        <v>30000000</v>
      </c>
      <c r="H30" s="26">
        <v>0</v>
      </c>
      <c r="I30" s="4" t="s">
        <v>154</v>
      </c>
      <c r="J30" s="195">
        <v>75000000</v>
      </c>
      <c r="K30" s="7" t="s">
        <v>47</v>
      </c>
      <c r="L30" s="8"/>
      <c r="M30" s="14">
        <v>0</v>
      </c>
      <c r="N30" s="154">
        <v>0</v>
      </c>
      <c r="O30" s="152">
        <v>0</v>
      </c>
      <c r="P30" s="136" t="s">
        <v>436</v>
      </c>
      <c r="Q30" s="261" t="s">
        <v>458</v>
      </c>
      <c r="R30" s="45" t="s">
        <v>449</v>
      </c>
      <c r="S30" s="1"/>
      <c r="T30" s="1"/>
      <c r="U30" s="1"/>
      <c r="V30" s="1"/>
      <c r="W30" s="1"/>
      <c r="X30" s="1"/>
      <c r="Y30" s="1"/>
      <c r="Z30" s="1"/>
    </row>
    <row r="31" spans="1:26" ht="84" customHeight="1" x14ac:dyDescent="0.25">
      <c r="A31" s="183"/>
      <c r="B31" s="176"/>
      <c r="C31" s="175" t="s">
        <v>155</v>
      </c>
      <c r="D31" s="4" t="s">
        <v>156</v>
      </c>
      <c r="E31" s="4" t="s">
        <v>157</v>
      </c>
      <c r="F31" s="4">
        <v>3</v>
      </c>
      <c r="G31" s="11">
        <v>4</v>
      </c>
      <c r="H31" s="11">
        <v>0</v>
      </c>
      <c r="I31" s="175" t="s">
        <v>154</v>
      </c>
      <c r="J31" s="196"/>
      <c r="K31" s="178" t="s">
        <v>47</v>
      </c>
      <c r="L31" s="8"/>
      <c r="M31" s="10">
        <v>0</v>
      </c>
      <c r="N31" s="154">
        <v>0</v>
      </c>
      <c r="O31" s="13">
        <v>0</v>
      </c>
      <c r="P31" s="136" t="s">
        <v>433</v>
      </c>
      <c r="Q31" s="45">
        <v>0</v>
      </c>
      <c r="R31" s="45">
        <v>0</v>
      </c>
      <c r="S31" s="1"/>
      <c r="T31" s="1"/>
      <c r="U31" s="1"/>
      <c r="V31" s="1"/>
      <c r="W31" s="1"/>
      <c r="X31" s="1"/>
      <c r="Y31" s="1"/>
      <c r="Z31" s="1"/>
    </row>
    <row r="32" spans="1:26" ht="95.25" customHeight="1" thickBot="1" x14ac:dyDescent="0.3">
      <c r="A32" s="208"/>
      <c r="B32" s="198"/>
      <c r="C32" s="198"/>
      <c r="D32" s="50" t="s">
        <v>158</v>
      </c>
      <c r="E32" s="50" t="s">
        <v>159</v>
      </c>
      <c r="F32" s="51">
        <v>0.4</v>
      </c>
      <c r="G32" s="51">
        <v>0.5</v>
      </c>
      <c r="H32" s="51">
        <v>0.1</v>
      </c>
      <c r="I32" s="198"/>
      <c r="J32" s="197"/>
      <c r="K32" s="199"/>
      <c r="L32" s="8"/>
      <c r="M32" s="14">
        <v>0.25</v>
      </c>
      <c r="N32" s="154">
        <f>M32/H32</f>
        <v>2.5</v>
      </c>
      <c r="O32" s="151">
        <v>8795678</v>
      </c>
      <c r="P32" s="10" t="s">
        <v>160</v>
      </c>
      <c r="Q32" s="261" t="s">
        <v>457</v>
      </c>
      <c r="R32" s="45" t="s">
        <v>449</v>
      </c>
      <c r="S32" s="1"/>
      <c r="T32" s="1"/>
      <c r="U32" s="1"/>
      <c r="V32" s="1"/>
      <c r="W32" s="1"/>
      <c r="X32" s="1"/>
      <c r="Y32" s="1"/>
      <c r="Z32" s="1"/>
    </row>
    <row r="33" spans="1:26" ht="97.5" customHeight="1" x14ac:dyDescent="0.25">
      <c r="A33" s="207" t="s">
        <v>161</v>
      </c>
      <c r="B33" s="206" t="s">
        <v>162</v>
      </c>
      <c r="C33" s="206" t="s">
        <v>163</v>
      </c>
      <c r="D33" s="52" t="s">
        <v>164</v>
      </c>
      <c r="E33" s="52" t="s">
        <v>165</v>
      </c>
      <c r="F33" s="53">
        <v>0.9</v>
      </c>
      <c r="G33" s="53">
        <v>0.9</v>
      </c>
      <c r="H33" s="53">
        <f t="shared" ref="H33:H34" si="2">G33/4</f>
        <v>0.22500000000000001</v>
      </c>
      <c r="I33" s="52" t="s">
        <v>166</v>
      </c>
      <c r="J33" s="216">
        <f>40000000+222000000+170000000+295976417</f>
        <v>727976417</v>
      </c>
      <c r="K33" s="217" t="s">
        <v>47</v>
      </c>
      <c r="L33" s="8"/>
      <c r="M33" s="19">
        <v>0.22</v>
      </c>
      <c r="N33" s="154">
        <f t="shared" si="0"/>
        <v>0.97777777777777775</v>
      </c>
      <c r="O33" s="200">
        <v>103049583</v>
      </c>
      <c r="P33" s="194" t="s">
        <v>167</v>
      </c>
      <c r="Q33" s="175" t="s">
        <v>456</v>
      </c>
      <c r="R33" s="45" t="s">
        <v>449</v>
      </c>
      <c r="S33" s="1"/>
      <c r="T33" s="1"/>
      <c r="U33" s="1"/>
      <c r="V33" s="1"/>
      <c r="W33" s="1"/>
      <c r="X33" s="1"/>
      <c r="Y33" s="1"/>
      <c r="Z33" s="1"/>
    </row>
    <row r="34" spans="1:26" ht="96" customHeight="1" x14ac:dyDescent="0.25">
      <c r="A34" s="183"/>
      <c r="B34" s="176"/>
      <c r="C34" s="177"/>
      <c r="D34" s="4" t="s">
        <v>168</v>
      </c>
      <c r="E34" s="4" t="s">
        <v>169</v>
      </c>
      <c r="F34" s="4">
        <v>889</v>
      </c>
      <c r="G34" s="5">
        <v>565</v>
      </c>
      <c r="H34" s="5">
        <f t="shared" si="2"/>
        <v>141.25</v>
      </c>
      <c r="I34" s="47" t="s">
        <v>166</v>
      </c>
      <c r="J34" s="176"/>
      <c r="K34" s="179"/>
      <c r="L34" s="8"/>
      <c r="M34" s="13">
        <v>411</v>
      </c>
      <c r="N34" s="154">
        <f t="shared" si="0"/>
        <v>2.9097345132743362</v>
      </c>
      <c r="O34" s="177"/>
      <c r="P34" s="177"/>
      <c r="Q34" s="257"/>
      <c r="R34" s="45" t="s">
        <v>449</v>
      </c>
      <c r="S34" s="1"/>
      <c r="T34" s="1"/>
      <c r="U34" s="1"/>
      <c r="V34" s="1"/>
      <c r="W34" s="1"/>
      <c r="X34" s="1"/>
      <c r="Y34" s="1"/>
      <c r="Z34" s="1"/>
    </row>
    <row r="35" spans="1:26" ht="157.5" customHeight="1" x14ac:dyDescent="0.25">
      <c r="A35" s="183"/>
      <c r="B35" s="176"/>
      <c r="C35" s="4" t="s">
        <v>170</v>
      </c>
      <c r="D35" s="4" t="s">
        <v>171</v>
      </c>
      <c r="E35" s="4" t="s">
        <v>172</v>
      </c>
      <c r="F35" s="18">
        <v>0.56999999999999995</v>
      </c>
      <c r="G35" s="18">
        <v>0.85</v>
      </c>
      <c r="H35" s="18">
        <v>0.85</v>
      </c>
      <c r="I35" s="4" t="s">
        <v>173</v>
      </c>
      <c r="J35" s="176"/>
      <c r="K35" s="179"/>
      <c r="L35" s="8"/>
      <c r="M35" s="19">
        <v>0.66</v>
      </c>
      <c r="N35" s="154">
        <f t="shared" si="0"/>
        <v>0.77647058823529413</v>
      </c>
      <c r="O35" s="13">
        <v>0</v>
      </c>
      <c r="P35" s="10" t="s">
        <v>174</v>
      </c>
      <c r="Q35" s="45" t="s">
        <v>455</v>
      </c>
      <c r="R35" s="45" t="s">
        <v>449</v>
      </c>
      <c r="S35" s="1"/>
      <c r="T35" s="1"/>
      <c r="U35" s="1"/>
      <c r="V35" s="1"/>
      <c r="W35" s="1"/>
      <c r="X35" s="1"/>
      <c r="Y35" s="1"/>
      <c r="Z35" s="1"/>
    </row>
    <row r="36" spans="1:26" ht="106.5" customHeight="1" x14ac:dyDescent="0.25">
      <c r="A36" s="183"/>
      <c r="B36" s="177"/>
      <c r="C36" s="4" t="s">
        <v>175</v>
      </c>
      <c r="D36" s="4" t="s">
        <v>176</v>
      </c>
      <c r="E36" s="4" t="s">
        <v>129</v>
      </c>
      <c r="F36" s="4"/>
      <c r="G36" s="18">
        <v>0.8</v>
      </c>
      <c r="H36" s="18">
        <v>0.8</v>
      </c>
      <c r="I36" s="4" t="s">
        <v>166</v>
      </c>
      <c r="J36" s="176"/>
      <c r="K36" s="179"/>
      <c r="L36" s="8"/>
      <c r="M36" s="13">
        <v>0</v>
      </c>
      <c r="N36" s="154">
        <f t="shared" si="0"/>
        <v>0</v>
      </c>
      <c r="O36" s="13">
        <v>0</v>
      </c>
      <c r="P36" s="136" t="s">
        <v>441</v>
      </c>
      <c r="Q36" s="45"/>
      <c r="R36" s="45"/>
      <c r="S36" s="1"/>
      <c r="T36" s="1"/>
      <c r="U36" s="1"/>
      <c r="V36" s="1"/>
      <c r="W36" s="1"/>
      <c r="X36" s="1"/>
      <c r="Y36" s="1"/>
      <c r="Z36" s="1"/>
    </row>
    <row r="37" spans="1:26" ht="67.5" customHeight="1" x14ac:dyDescent="0.25">
      <c r="A37" s="183"/>
      <c r="B37" s="175" t="s">
        <v>177</v>
      </c>
      <c r="C37" s="175" t="s">
        <v>178</v>
      </c>
      <c r="D37" s="4" t="s">
        <v>179</v>
      </c>
      <c r="E37" s="4" t="s">
        <v>180</v>
      </c>
      <c r="F37" s="4">
        <v>104</v>
      </c>
      <c r="G37" s="5">
        <v>200</v>
      </c>
      <c r="H37" s="5">
        <f>G37/4</f>
        <v>50</v>
      </c>
      <c r="I37" s="4" t="s">
        <v>173</v>
      </c>
      <c r="J37" s="176"/>
      <c r="K37" s="179"/>
      <c r="L37" s="8"/>
      <c r="M37" s="13">
        <v>49</v>
      </c>
      <c r="N37" s="154">
        <f t="shared" si="0"/>
        <v>0.98</v>
      </c>
      <c r="O37" s="201" t="s">
        <v>181</v>
      </c>
      <c r="P37" s="194" t="s">
        <v>182</v>
      </c>
      <c r="Q37" s="194" t="s">
        <v>454</v>
      </c>
      <c r="R37" s="45" t="s">
        <v>449</v>
      </c>
      <c r="S37" s="1"/>
      <c r="T37" s="1"/>
      <c r="U37" s="1"/>
      <c r="V37" s="1"/>
      <c r="W37" s="1"/>
      <c r="X37" s="1"/>
      <c r="Y37" s="1"/>
      <c r="Z37" s="1"/>
    </row>
    <row r="38" spans="1:26" ht="78" customHeight="1" x14ac:dyDescent="0.25">
      <c r="A38" s="183"/>
      <c r="B38" s="177"/>
      <c r="C38" s="177"/>
      <c r="D38" s="47" t="s">
        <v>183</v>
      </c>
      <c r="E38" s="47" t="s">
        <v>184</v>
      </c>
      <c r="F38" s="47">
        <v>87</v>
      </c>
      <c r="G38" s="47">
        <v>90</v>
      </c>
      <c r="H38" s="47">
        <v>88</v>
      </c>
      <c r="I38" s="4" t="s">
        <v>173</v>
      </c>
      <c r="J38" s="176"/>
      <c r="K38" s="179"/>
      <c r="L38" s="8"/>
      <c r="M38" s="13">
        <v>0</v>
      </c>
      <c r="N38" s="154">
        <f t="shared" si="0"/>
        <v>0</v>
      </c>
      <c r="O38" s="177"/>
      <c r="P38" s="177"/>
      <c r="Q38" s="257"/>
      <c r="R38" s="45" t="s">
        <v>449</v>
      </c>
      <c r="S38" s="1"/>
      <c r="T38" s="1"/>
      <c r="U38" s="1"/>
      <c r="V38" s="1"/>
      <c r="W38" s="1"/>
      <c r="X38" s="1"/>
      <c r="Y38" s="1"/>
      <c r="Z38" s="1"/>
    </row>
    <row r="39" spans="1:26" ht="78" customHeight="1" x14ac:dyDescent="0.25">
      <c r="A39" s="183"/>
      <c r="B39" s="47" t="s">
        <v>185</v>
      </c>
      <c r="C39" s="47" t="s">
        <v>186</v>
      </c>
      <c r="D39" s="47" t="s">
        <v>187</v>
      </c>
      <c r="E39" s="47" t="s">
        <v>188</v>
      </c>
      <c r="F39" s="54">
        <v>0.36</v>
      </c>
      <c r="G39" s="54">
        <v>0.15</v>
      </c>
      <c r="H39" s="54">
        <v>0.15</v>
      </c>
      <c r="I39" s="47" t="s">
        <v>173</v>
      </c>
      <c r="J39" s="176"/>
      <c r="K39" s="180"/>
      <c r="L39" s="8"/>
      <c r="M39" s="19">
        <v>0.34</v>
      </c>
      <c r="N39" s="154">
        <f t="shared" si="0"/>
        <v>2.2666666666666671</v>
      </c>
      <c r="O39" s="55">
        <v>22494534</v>
      </c>
      <c r="P39" s="56" t="s">
        <v>189</v>
      </c>
      <c r="Q39" s="56" t="s">
        <v>453</v>
      </c>
      <c r="R39" s="45" t="s">
        <v>449</v>
      </c>
      <c r="S39" s="1"/>
      <c r="T39" s="1"/>
      <c r="U39" s="1"/>
      <c r="V39" s="1"/>
      <c r="W39" s="1"/>
      <c r="X39" s="1"/>
      <c r="Y39" s="1"/>
      <c r="Z39" s="1"/>
    </row>
    <row r="40" spans="1:26" ht="86.25" customHeight="1" x14ac:dyDescent="0.25">
      <c r="A40" s="203"/>
      <c r="B40" s="57" t="s">
        <v>190</v>
      </c>
      <c r="C40" s="57" t="s">
        <v>191</v>
      </c>
      <c r="D40" s="57" t="s">
        <v>192</v>
      </c>
      <c r="E40" s="57" t="s">
        <v>193</v>
      </c>
      <c r="F40" s="58">
        <v>0</v>
      </c>
      <c r="G40" s="58">
        <v>0.6</v>
      </c>
      <c r="H40" s="58">
        <v>0.15</v>
      </c>
      <c r="I40" s="57" t="s">
        <v>166</v>
      </c>
      <c r="J40" s="205"/>
      <c r="K40" s="59" t="s">
        <v>47</v>
      </c>
      <c r="L40" s="8"/>
      <c r="M40" s="13">
        <v>0</v>
      </c>
      <c r="N40" s="154">
        <f t="shared" si="0"/>
        <v>0</v>
      </c>
      <c r="O40" s="60">
        <v>0</v>
      </c>
      <c r="P40" s="61" t="s">
        <v>194</v>
      </c>
      <c r="Q40" s="62"/>
      <c r="R40" s="45" t="s">
        <v>452</v>
      </c>
      <c r="S40" s="1"/>
      <c r="T40" s="1"/>
      <c r="U40" s="1"/>
      <c r="V40" s="1"/>
      <c r="W40" s="1"/>
      <c r="X40" s="1"/>
      <c r="Y40" s="1"/>
      <c r="Z40" s="1"/>
    </row>
    <row r="41" spans="1:26" ht="159" customHeight="1" x14ac:dyDescent="0.25">
      <c r="A41" s="202" t="s">
        <v>195</v>
      </c>
      <c r="B41" s="204" t="s">
        <v>196</v>
      </c>
      <c r="C41" s="63" t="s">
        <v>197</v>
      </c>
      <c r="D41" s="63" t="s">
        <v>198</v>
      </c>
      <c r="E41" s="63" t="s">
        <v>199</v>
      </c>
      <c r="F41" s="63">
        <v>1</v>
      </c>
      <c r="G41" s="64">
        <v>1</v>
      </c>
      <c r="H41" s="64">
        <v>0</v>
      </c>
      <c r="I41" s="63" t="s">
        <v>154</v>
      </c>
      <c r="J41" s="209">
        <v>230000000</v>
      </c>
      <c r="K41" s="210" t="s">
        <v>47</v>
      </c>
      <c r="L41" s="65"/>
      <c r="M41" s="29">
        <v>0.1</v>
      </c>
      <c r="N41" s="154">
        <v>0.1</v>
      </c>
      <c r="O41" s="153">
        <v>2999000</v>
      </c>
      <c r="P41" s="66" t="s">
        <v>200</v>
      </c>
      <c r="Q41" s="67" t="s">
        <v>201</v>
      </c>
      <c r="R41" s="66" t="s">
        <v>449</v>
      </c>
      <c r="S41" s="68"/>
      <c r="T41" s="68"/>
      <c r="U41" s="68"/>
      <c r="V41" s="68"/>
      <c r="W41" s="68"/>
      <c r="X41" s="68"/>
      <c r="Y41" s="68"/>
      <c r="Z41" s="68"/>
    </row>
    <row r="42" spans="1:26" ht="108.75" customHeight="1" x14ac:dyDescent="0.25">
      <c r="A42" s="183"/>
      <c r="B42" s="176"/>
      <c r="C42" s="4" t="s">
        <v>202</v>
      </c>
      <c r="D42" s="4" t="s">
        <v>203</v>
      </c>
      <c r="E42" s="4" t="s">
        <v>204</v>
      </c>
      <c r="F42" s="4">
        <v>0</v>
      </c>
      <c r="G42" s="17">
        <v>2</v>
      </c>
      <c r="H42" s="5">
        <v>0</v>
      </c>
      <c r="I42" s="4" t="s">
        <v>154</v>
      </c>
      <c r="J42" s="176"/>
      <c r="K42" s="179"/>
      <c r="L42" s="8"/>
      <c r="M42" s="13">
        <v>0</v>
      </c>
      <c r="N42" s="154">
        <v>0</v>
      </c>
      <c r="O42" s="172">
        <f>24698754-O41</f>
        <v>21699754</v>
      </c>
      <c r="P42" s="10" t="s">
        <v>205</v>
      </c>
      <c r="Q42" s="45" t="s">
        <v>206</v>
      </c>
      <c r="R42" s="45" t="s">
        <v>452</v>
      </c>
      <c r="S42" s="1"/>
      <c r="T42" s="1"/>
      <c r="U42" s="1"/>
      <c r="V42" s="1"/>
      <c r="W42" s="1"/>
      <c r="X42" s="1"/>
      <c r="Y42" s="1"/>
      <c r="Z42" s="1"/>
    </row>
    <row r="43" spans="1:26" ht="108.75" customHeight="1" x14ac:dyDescent="0.25">
      <c r="A43" s="183"/>
      <c r="B43" s="176"/>
      <c r="C43" s="4" t="s">
        <v>207</v>
      </c>
      <c r="D43" s="4" t="s">
        <v>208</v>
      </c>
      <c r="E43" s="4" t="s">
        <v>209</v>
      </c>
      <c r="F43" s="4">
        <v>12</v>
      </c>
      <c r="G43" s="5">
        <v>14</v>
      </c>
      <c r="H43" s="69">
        <v>4</v>
      </c>
      <c r="I43" s="4" t="s">
        <v>154</v>
      </c>
      <c r="J43" s="176"/>
      <c r="K43" s="179"/>
      <c r="L43" s="8"/>
      <c r="M43" s="13">
        <v>4</v>
      </c>
      <c r="N43" s="154">
        <f t="shared" si="0"/>
        <v>1</v>
      </c>
      <c r="O43" s="173"/>
      <c r="P43" s="10" t="s">
        <v>210</v>
      </c>
      <c r="Q43" s="45" t="s">
        <v>451</v>
      </c>
      <c r="R43" s="45" t="s">
        <v>449</v>
      </c>
      <c r="S43" s="1"/>
      <c r="T43" s="1"/>
      <c r="U43" s="1"/>
      <c r="V43" s="1"/>
      <c r="W43" s="1"/>
      <c r="X43" s="1"/>
      <c r="Y43" s="1"/>
      <c r="Z43" s="1"/>
    </row>
    <row r="44" spans="1:26" ht="137.25" customHeight="1" x14ac:dyDescent="0.25">
      <c r="A44" s="183"/>
      <c r="B44" s="176"/>
      <c r="C44" s="26" t="s">
        <v>211</v>
      </c>
      <c r="D44" s="26" t="s">
        <v>212</v>
      </c>
      <c r="E44" s="26" t="s">
        <v>213</v>
      </c>
      <c r="F44" s="70">
        <v>4</v>
      </c>
      <c r="G44" s="70">
        <v>4</v>
      </c>
      <c r="H44" s="70">
        <v>0</v>
      </c>
      <c r="I44" s="26" t="s">
        <v>154</v>
      </c>
      <c r="J44" s="176"/>
      <c r="K44" s="179"/>
      <c r="L44" s="65"/>
      <c r="M44" s="170">
        <v>1</v>
      </c>
      <c r="N44" s="154">
        <f>M44/G44</f>
        <v>0.25</v>
      </c>
      <c r="O44" s="173"/>
      <c r="P44" s="66" t="s">
        <v>214</v>
      </c>
      <c r="Q44" s="67" t="s">
        <v>215</v>
      </c>
      <c r="R44" s="66" t="s">
        <v>449</v>
      </c>
      <c r="S44" s="68"/>
      <c r="T44" s="68"/>
      <c r="U44" s="68"/>
      <c r="V44" s="68"/>
      <c r="W44" s="68"/>
      <c r="X44" s="68"/>
      <c r="Y44" s="68"/>
      <c r="Z44" s="68"/>
    </row>
    <row r="45" spans="1:26" ht="132.75" customHeight="1" x14ac:dyDescent="0.25">
      <c r="A45" s="183"/>
      <c r="B45" s="176"/>
      <c r="C45" s="4" t="s">
        <v>216</v>
      </c>
      <c r="D45" s="4" t="s">
        <v>217</v>
      </c>
      <c r="E45" s="4" t="s">
        <v>218</v>
      </c>
      <c r="F45" s="36">
        <v>0</v>
      </c>
      <c r="G45" s="4">
        <v>1</v>
      </c>
      <c r="H45" s="36">
        <v>0</v>
      </c>
      <c r="I45" s="4" t="s">
        <v>154</v>
      </c>
      <c r="J45" s="176"/>
      <c r="K45" s="179"/>
      <c r="L45" s="8"/>
      <c r="M45" s="13">
        <v>0</v>
      </c>
      <c r="N45" s="154">
        <v>0</v>
      </c>
      <c r="O45" s="173"/>
      <c r="P45" s="66" t="s">
        <v>219</v>
      </c>
      <c r="Q45" s="259" t="s">
        <v>450</v>
      </c>
      <c r="R45" s="45" t="s">
        <v>449</v>
      </c>
      <c r="S45" s="1"/>
      <c r="T45" s="1"/>
      <c r="U45" s="1"/>
      <c r="V45" s="1"/>
      <c r="W45" s="1"/>
      <c r="X45" s="1"/>
      <c r="Y45" s="1"/>
      <c r="Z45" s="1"/>
    </row>
    <row r="46" spans="1:26" ht="132.75" customHeight="1" x14ac:dyDescent="0.25">
      <c r="A46" s="183"/>
      <c r="B46" s="176"/>
      <c r="C46" s="4" t="s">
        <v>220</v>
      </c>
      <c r="D46" s="4" t="s">
        <v>221</v>
      </c>
      <c r="E46" s="4" t="s">
        <v>222</v>
      </c>
      <c r="F46" s="4">
        <v>1</v>
      </c>
      <c r="G46" s="4">
        <v>3</v>
      </c>
      <c r="H46" s="36">
        <v>0</v>
      </c>
      <c r="I46" s="4" t="s">
        <v>154</v>
      </c>
      <c r="J46" s="176"/>
      <c r="K46" s="179"/>
      <c r="L46" s="8"/>
      <c r="M46" s="19">
        <v>0.35</v>
      </c>
      <c r="N46" s="154">
        <v>0.35</v>
      </c>
      <c r="O46" s="173"/>
      <c r="P46" s="66" t="s">
        <v>223</v>
      </c>
      <c r="Q46" s="24" t="s">
        <v>224</v>
      </c>
      <c r="R46" s="45" t="s">
        <v>449</v>
      </c>
      <c r="S46" s="1"/>
      <c r="T46" s="1"/>
      <c r="U46" s="1"/>
      <c r="V46" s="1"/>
      <c r="W46" s="1"/>
      <c r="X46" s="1"/>
      <c r="Y46" s="1"/>
      <c r="Z46" s="1"/>
    </row>
    <row r="47" spans="1:26" ht="153.75" customHeight="1" x14ac:dyDescent="0.25">
      <c r="A47" s="183"/>
      <c r="B47" s="176"/>
      <c r="C47" s="4" t="s">
        <v>225</v>
      </c>
      <c r="D47" s="4" t="s">
        <v>226</v>
      </c>
      <c r="E47" s="4" t="s">
        <v>67</v>
      </c>
      <c r="F47" s="36">
        <v>1</v>
      </c>
      <c r="G47" s="36">
        <v>3</v>
      </c>
      <c r="H47" s="36">
        <v>0</v>
      </c>
      <c r="I47" s="4" t="s">
        <v>154</v>
      </c>
      <c r="J47" s="176"/>
      <c r="K47" s="179"/>
      <c r="L47" s="8"/>
      <c r="M47" s="19">
        <v>0.1</v>
      </c>
      <c r="N47" s="154">
        <v>0.1</v>
      </c>
      <c r="O47" s="173"/>
      <c r="P47" s="10" t="s">
        <v>227</v>
      </c>
      <c r="Q47" s="24" t="s">
        <v>228</v>
      </c>
      <c r="R47" s="45" t="s">
        <v>449</v>
      </c>
      <c r="S47" s="1"/>
      <c r="T47" s="1"/>
      <c r="U47" s="1"/>
      <c r="V47" s="1"/>
      <c r="W47" s="1"/>
      <c r="X47" s="1"/>
      <c r="Y47" s="1"/>
      <c r="Z47" s="1"/>
    </row>
    <row r="48" spans="1:26" ht="132.75" customHeight="1" x14ac:dyDescent="0.25">
      <c r="A48" s="183"/>
      <c r="B48" s="176"/>
      <c r="C48" s="175" t="s">
        <v>229</v>
      </c>
      <c r="D48" s="4" t="s">
        <v>230</v>
      </c>
      <c r="E48" s="4" t="s">
        <v>67</v>
      </c>
      <c r="F48" s="14">
        <v>0</v>
      </c>
      <c r="G48" s="18">
        <v>0.5</v>
      </c>
      <c r="H48" s="14">
        <v>0.34410000000000002</v>
      </c>
      <c r="I48" s="4" t="s">
        <v>154</v>
      </c>
      <c r="J48" s="176"/>
      <c r="K48" s="179"/>
      <c r="L48" s="8"/>
      <c r="M48" s="154">
        <v>0.34399999999999997</v>
      </c>
      <c r="N48" s="154">
        <f t="shared" si="0"/>
        <v>0.99970938680616084</v>
      </c>
      <c r="O48" s="173"/>
      <c r="P48" s="10" t="s">
        <v>231</v>
      </c>
      <c r="Q48" s="45" t="s">
        <v>232</v>
      </c>
      <c r="R48" s="45" t="s">
        <v>449</v>
      </c>
      <c r="S48" s="1"/>
      <c r="T48" s="1"/>
      <c r="U48" s="1"/>
      <c r="V48" s="1"/>
      <c r="W48" s="1"/>
      <c r="X48" s="1"/>
      <c r="Y48" s="1"/>
      <c r="Z48" s="1"/>
    </row>
    <row r="49" spans="1:26" ht="132.75" customHeight="1" thickBot="1" x14ac:dyDescent="0.3">
      <c r="A49" s="203"/>
      <c r="B49" s="205"/>
      <c r="C49" s="205"/>
      <c r="D49" s="71" t="s">
        <v>233</v>
      </c>
      <c r="E49" s="71" t="s">
        <v>67</v>
      </c>
      <c r="F49" s="72">
        <v>0</v>
      </c>
      <c r="G49" s="72">
        <v>0.5</v>
      </c>
      <c r="H49" s="72">
        <v>0.1</v>
      </c>
      <c r="I49" s="71" t="s">
        <v>154</v>
      </c>
      <c r="J49" s="205"/>
      <c r="K49" s="199"/>
      <c r="L49" s="8"/>
      <c r="M49" s="35">
        <v>0.1</v>
      </c>
      <c r="N49" s="154">
        <f t="shared" si="0"/>
        <v>1</v>
      </c>
      <c r="O49" s="174"/>
      <c r="P49" s="10" t="s">
        <v>234</v>
      </c>
      <c r="Q49" s="24" t="s">
        <v>235</v>
      </c>
      <c r="R49" s="45" t="s">
        <v>449</v>
      </c>
      <c r="S49" s="1"/>
      <c r="T49" s="1"/>
      <c r="U49" s="1"/>
      <c r="V49" s="1"/>
      <c r="W49" s="1"/>
      <c r="X49" s="1"/>
      <c r="Y49" s="1"/>
      <c r="Z49" s="1"/>
    </row>
    <row r="50" spans="1:26" ht="132.75" customHeight="1" thickBot="1" x14ac:dyDescent="0.3">
      <c r="A50" s="73" t="s">
        <v>236</v>
      </c>
      <c r="B50" s="74" t="s">
        <v>237</v>
      </c>
      <c r="C50" s="74" t="s">
        <v>238</v>
      </c>
      <c r="D50" s="74" t="s">
        <v>239</v>
      </c>
      <c r="E50" s="74" t="s">
        <v>240</v>
      </c>
      <c r="F50" s="75">
        <v>0.8</v>
      </c>
      <c r="G50" s="75">
        <v>0.9</v>
      </c>
      <c r="H50" s="75">
        <f>G50/4</f>
        <v>0.22500000000000001</v>
      </c>
      <c r="I50" s="74" t="s">
        <v>27</v>
      </c>
      <c r="J50" s="76">
        <v>50000000</v>
      </c>
      <c r="K50" s="77" t="s">
        <v>47</v>
      </c>
      <c r="L50" s="8"/>
      <c r="M50" s="19">
        <v>0.3</v>
      </c>
      <c r="N50" s="154">
        <f t="shared" si="0"/>
        <v>1.3333333333333333</v>
      </c>
      <c r="O50" s="13">
        <v>0</v>
      </c>
      <c r="P50" s="10" t="s">
        <v>241</v>
      </c>
      <c r="Q50" s="45"/>
      <c r="R50" s="45" t="s">
        <v>448</v>
      </c>
      <c r="S50" s="1"/>
      <c r="T50" s="1"/>
      <c r="U50" s="1"/>
      <c r="V50" s="1"/>
      <c r="W50" s="1"/>
      <c r="X50" s="1"/>
      <c r="Y50" s="1"/>
      <c r="Z50" s="1"/>
    </row>
    <row r="51" spans="1:26" ht="15.75" customHeight="1" thickBot="1" x14ac:dyDescent="0.3">
      <c r="A51" s="78"/>
      <c r="B51" s="78"/>
      <c r="C51" s="78"/>
      <c r="D51" s="78"/>
      <c r="E51" s="78"/>
      <c r="F51" s="78"/>
      <c r="G51" s="78"/>
      <c r="H51" s="78"/>
      <c r="I51" s="78"/>
      <c r="J51" s="78"/>
      <c r="K51" s="78"/>
      <c r="L51" s="1"/>
      <c r="M51" s="3"/>
      <c r="O51" s="3"/>
      <c r="P51" s="78"/>
      <c r="Q51" s="78"/>
      <c r="R51" s="78"/>
      <c r="S51" s="1"/>
      <c r="T51" s="1"/>
      <c r="U51" s="1"/>
      <c r="V51" s="1"/>
      <c r="W51" s="1"/>
      <c r="X51" s="1"/>
      <c r="Y51" s="1"/>
      <c r="Z51" s="1"/>
    </row>
    <row r="52" spans="1:26" ht="62.25" customHeight="1" thickBot="1" x14ac:dyDescent="0.3">
      <c r="A52" s="78"/>
      <c r="B52" s="78"/>
      <c r="C52" s="78"/>
      <c r="D52" s="78"/>
      <c r="E52" s="78"/>
      <c r="F52" s="78"/>
      <c r="G52" s="78"/>
      <c r="H52" s="78"/>
      <c r="I52" s="73" t="s">
        <v>242</v>
      </c>
      <c r="J52" s="79">
        <f>SUM(J5:J50)</f>
        <v>1552976417</v>
      </c>
      <c r="K52" s="78"/>
      <c r="L52" s="1"/>
      <c r="M52" s="3"/>
      <c r="N52" s="3"/>
      <c r="O52" s="264"/>
      <c r="P52" s="264"/>
      <c r="Q52" s="78"/>
      <c r="R52" s="78"/>
      <c r="S52" s="1"/>
      <c r="T52" s="1"/>
      <c r="U52" s="1"/>
      <c r="V52" s="1"/>
      <c r="W52" s="1"/>
      <c r="X52" s="1"/>
      <c r="Y52" s="1"/>
      <c r="Z52" s="1"/>
    </row>
    <row r="53" spans="1:26" ht="15.75" customHeight="1" x14ac:dyDescent="0.25">
      <c r="A53" s="78"/>
      <c r="B53" s="78"/>
      <c r="C53" s="78"/>
      <c r="D53" s="78"/>
      <c r="E53" s="78"/>
      <c r="F53" s="78"/>
      <c r="G53" s="78"/>
      <c r="H53" s="78"/>
      <c r="I53" s="78"/>
      <c r="J53" s="78"/>
      <c r="K53" s="80"/>
      <c r="L53" s="1"/>
      <c r="M53" s="3"/>
      <c r="N53" s="3"/>
      <c r="O53" s="264"/>
      <c r="P53" s="264"/>
      <c r="Q53" s="78"/>
      <c r="R53" s="78"/>
      <c r="S53" s="1"/>
      <c r="T53" s="1"/>
      <c r="U53" s="1"/>
      <c r="V53" s="1"/>
      <c r="W53" s="1"/>
      <c r="X53" s="1"/>
      <c r="Y53" s="1"/>
      <c r="Z53" s="1"/>
    </row>
    <row r="54" spans="1:26" ht="15.75" customHeight="1" x14ac:dyDescent="0.25">
      <c r="A54" s="78"/>
      <c r="B54" s="78"/>
      <c r="C54" s="78"/>
      <c r="D54" s="78"/>
      <c r="E54" s="78"/>
      <c r="F54" s="78"/>
      <c r="G54" s="78"/>
      <c r="H54" s="78"/>
      <c r="I54" s="78"/>
      <c r="J54" s="78"/>
      <c r="K54" s="80"/>
      <c r="L54" s="1"/>
      <c r="M54" s="3"/>
      <c r="N54" s="3"/>
      <c r="O54" s="264"/>
      <c r="P54" s="264"/>
      <c r="Q54" s="78"/>
      <c r="R54" s="78"/>
      <c r="S54" s="1"/>
      <c r="T54" s="1"/>
      <c r="U54" s="1"/>
      <c r="V54" s="1"/>
      <c r="W54" s="1"/>
      <c r="X54" s="1"/>
      <c r="Y54" s="1"/>
      <c r="Z54" s="1"/>
    </row>
    <row r="55" spans="1:26" ht="15.75" customHeight="1" x14ac:dyDescent="0.25">
      <c r="A55" s="78"/>
      <c r="B55" s="78"/>
      <c r="C55" s="78"/>
      <c r="D55" s="78"/>
      <c r="E55" s="78"/>
      <c r="F55" s="78"/>
      <c r="G55" s="78"/>
      <c r="H55" s="78"/>
      <c r="I55" s="1"/>
      <c r="J55" s="1"/>
      <c r="K55" s="1"/>
      <c r="L55" s="1"/>
      <c r="M55" s="3"/>
      <c r="N55" s="3"/>
      <c r="O55" s="264"/>
      <c r="P55" s="264"/>
      <c r="Q55" s="78"/>
      <c r="R55" s="78"/>
      <c r="S55" s="1"/>
      <c r="T55" s="1"/>
      <c r="U55" s="1"/>
      <c r="V55" s="1"/>
      <c r="W55" s="1"/>
      <c r="X55" s="1"/>
      <c r="Y55" s="1"/>
      <c r="Z55" s="1"/>
    </row>
    <row r="56" spans="1:26" ht="42.75" customHeight="1" x14ac:dyDescent="0.25">
      <c r="A56" s="78"/>
      <c r="B56" s="1"/>
      <c r="C56" s="1"/>
      <c r="D56" s="78"/>
      <c r="E56" s="78"/>
      <c r="F56" s="78"/>
      <c r="G56" s="78"/>
      <c r="H56" s="78"/>
      <c r="I56" s="1"/>
      <c r="J56" s="1"/>
      <c r="K56" s="1"/>
      <c r="L56" s="1"/>
      <c r="M56" s="3"/>
      <c r="O56" s="264"/>
      <c r="P56" s="264"/>
      <c r="Q56" s="78"/>
      <c r="R56" s="78"/>
      <c r="S56" s="1"/>
      <c r="T56" s="1"/>
      <c r="U56" s="1"/>
      <c r="V56" s="1"/>
      <c r="W56" s="1"/>
      <c r="X56" s="1"/>
      <c r="Y56" s="1"/>
      <c r="Z56" s="1"/>
    </row>
    <row r="57" spans="1:26" ht="42.75" customHeight="1" x14ac:dyDescent="0.25">
      <c r="A57" s="78"/>
      <c r="B57" s="1"/>
      <c r="C57" s="1"/>
      <c r="D57" s="78"/>
      <c r="E57" s="78"/>
      <c r="F57" s="78"/>
      <c r="G57" s="78"/>
      <c r="H57" s="78"/>
      <c r="I57" s="1"/>
      <c r="J57" s="81"/>
      <c r="K57" s="1"/>
      <c r="L57" s="1"/>
      <c r="M57" s="3"/>
      <c r="N57" s="3"/>
      <c r="O57" s="264"/>
      <c r="P57" s="264"/>
      <c r="Q57" s="78"/>
      <c r="R57" s="78"/>
      <c r="S57" s="1"/>
      <c r="T57" s="1"/>
      <c r="U57" s="1"/>
      <c r="V57" s="1"/>
      <c r="W57" s="1"/>
      <c r="X57" s="1"/>
      <c r="Y57" s="1"/>
      <c r="Z57" s="1"/>
    </row>
    <row r="58" spans="1:26" ht="42.75" customHeight="1" x14ac:dyDescent="0.25">
      <c r="A58" s="78"/>
      <c r="B58" s="1"/>
      <c r="C58" s="1"/>
      <c r="D58" s="78"/>
      <c r="E58" s="78"/>
      <c r="F58" s="78"/>
      <c r="G58" s="78"/>
      <c r="H58" s="78"/>
      <c r="I58" s="1"/>
      <c r="J58" s="82"/>
      <c r="K58" s="1"/>
      <c r="L58" s="1"/>
      <c r="M58" s="3"/>
      <c r="N58" s="3"/>
      <c r="O58" s="3"/>
      <c r="P58" s="78"/>
      <c r="Q58" s="78"/>
      <c r="R58" s="78"/>
      <c r="S58" s="1"/>
      <c r="T58" s="1"/>
      <c r="U58" s="1"/>
      <c r="V58" s="1"/>
      <c r="W58" s="1"/>
      <c r="X58" s="1"/>
      <c r="Y58" s="1"/>
      <c r="Z58" s="1"/>
    </row>
    <row r="59" spans="1:26" ht="42.75" customHeight="1" x14ac:dyDescent="0.25">
      <c r="A59" s="78"/>
      <c r="B59" s="1"/>
      <c r="C59" s="1"/>
      <c r="D59" s="78"/>
      <c r="E59" s="78"/>
      <c r="F59" s="78"/>
      <c r="G59" s="78"/>
      <c r="H59" s="78"/>
      <c r="I59" s="1"/>
      <c r="J59" s="83"/>
      <c r="K59" s="1"/>
      <c r="L59" s="1"/>
      <c r="M59" s="3"/>
      <c r="N59" s="3"/>
      <c r="O59" s="3"/>
      <c r="P59" s="78"/>
      <c r="Q59" s="78"/>
      <c r="R59" s="78"/>
      <c r="S59" s="1"/>
      <c r="T59" s="1"/>
      <c r="U59" s="1"/>
      <c r="V59" s="1"/>
      <c r="W59" s="1"/>
      <c r="X59" s="1"/>
      <c r="Y59" s="1"/>
      <c r="Z59" s="1"/>
    </row>
    <row r="60" spans="1:26" ht="30" customHeight="1" x14ac:dyDescent="0.25">
      <c r="A60" s="78"/>
      <c r="B60" s="1"/>
      <c r="C60" s="1"/>
      <c r="D60" s="78"/>
      <c r="E60" s="78"/>
      <c r="F60" s="78"/>
      <c r="G60" s="78"/>
      <c r="H60" s="78"/>
      <c r="I60" s="1"/>
      <c r="J60" s="82"/>
      <c r="K60" s="1"/>
      <c r="L60" s="1"/>
      <c r="M60" s="3"/>
      <c r="N60" s="3"/>
      <c r="O60" s="3"/>
      <c r="P60" s="78"/>
      <c r="Q60" s="78"/>
      <c r="R60" s="78"/>
      <c r="S60" s="1"/>
      <c r="T60" s="1"/>
      <c r="U60" s="1"/>
      <c r="V60" s="1"/>
      <c r="W60" s="1"/>
      <c r="X60" s="1"/>
      <c r="Y60" s="1"/>
      <c r="Z60" s="1"/>
    </row>
    <row r="61" spans="1:26" ht="33.75" customHeight="1" x14ac:dyDescent="0.25">
      <c r="A61" s="78"/>
      <c r="B61" s="1"/>
      <c r="C61" s="1"/>
      <c r="D61" s="78"/>
      <c r="E61" s="78"/>
      <c r="F61" s="78"/>
      <c r="G61" s="78"/>
      <c r="H61" s="78"/>
      <c r="I61" s="1"/>
      <c r="J61" s="82"/>
      <c r="K61" s="1"/>
      <c r="L61" s="1"/>
      <c r="M61" s="3"/>
      <c r="N61" s="3"/>
      <c r="O61" s="3"/>
      <c r="P61" s="78"/>
      <c r="Q61" s="78"/>
      <c r="R61" s="78"/>
      <c r="S61" s="1"/>
      <c r="T61" s="1"/>
      <c r="U61" s="1"/>
      <c r="V61" s="1"/>
      <c r="W61" s="1"/>
      <c r="X61" s="1"/>
      <c r="Y61" s="1"/>
      <c r="Z61" s="1"/>
    </row>
    <row r="62" spans="1:26" ht="66.75" customHeight="1" x14ac:dyDescent="0.25">
      <c r="A62" s="78"/>
      <c r="B62" s="1"/>
      <c r="C62" s="1"/>
      <c r="D62" s="78"/>
      <c r="E62" s="78"/>
      <c r="F62" s="78"/>
      <c r="G62" s="78"/>
      <c r="H62" s="78"/>
      <c r="I62" s="1"/>
      <c r="J62" s="82"/>
      <c r="K62" s="1"/>
      <c r="L62" s="1"/>
      <c r="M62" s="3"/>
      <c r="N62" s="3"/>
      <c r="O62" s="3"/>
      <c r="P62" s="78"/>
      <c r="Q62" s="78"/>
      <c r="R62" s="78"/>
      <c r="S62" s="1"/>
      <c r="T62" s="1"/>
      <c r="U62" s="1"/>
      <c r="V62" s="1"/>
      <c r="W62" s="1"/>
      <c r="X62" s="1"/>
      <c r="Y62" s="1"/>
      <c r="Z62" s="1"/>
    </row>
    <row r="63" spans="1:26" ht="66.75" customHeight="1" x14ac:dyDescent="0.25">
      <c r="A63" s="78"/>
      <c r="B63" s="1"/>
      <c r="C63" s="1"/>
      <c r="D63" s="78"/>
      <c r="E63" s="78"/>
      <c r="F63" s="78"/>
      <c r="G63" s="78"/>
      <c r="H63" s="78"/>
      <c r="I63" s="1"/>
      <c r="J63" s="82"/>
      <c r="K63" s="1"/>
      <c r="L63" s="1"/>
      <c r="M63" s="3"/>
      <c r="N63" s="3"/>
      <c r="O63" s="3"/>
      <c r="P63" s="78"/>
      <c r="Q63" s="78"/>
      <c r="R63" s="78"/>
      <c r="S63" s="1"/>
      <c r="T63" s="1"/>
      <c r="U63" s="1"/>
      <c r="V63" s="1"/>
      <c r="W63" s="1"/>
      <c r="X63" s="1"/>
      <c r="Y63" s="1"/>
      <c r="Z63" s="1"/>
    </row>
    <row r="64" spans="1:26" ht="60.75" customHeight="1" x14ac:dyDescent="0.25">
      <c r="A64" s="78"/>
      <c r="B64" s="1"/>
      <c r="C64" s="1"/>
      <c r="D64" s="78"/>
      <c r="E64" s="78"/>
      <c r="F64" s="78"/>
      <c r="G64" s="78"/>
      <c r="H64" s="78"/>
      <c r="I64" s="1"/>
      <c r="J64" s="82"/>
      <c r="K64" s="1"/>
      <c r="L64" s="1"/>
      <c r="M64" s="3"/>
      <c r="N64" s="3"/>
      <c r="O64" s="3"/>
      <c r="P64" s="78"/>
      <c r="Q64" s="78"/>
      <c r="R64" s="78"/>
      <c r="S64" s="1"/>
      <c r="T64" s="1"/>
      <c r="U64" s="1"/>
      <c r="V64" s="1"/>
      <c r="W64" s="1"/>
      <c r="X64" s="1"/>
      <c r="Y64" s="1"/>
      <c r="Z64" s="1"/>
    </row>
    <row r="65" spans="1:26" ht="60.75" customHeight="1" x14ac:dyDescent="0.25">
      <c r="A65" s="78"/>
      <c r="B65" s="1"/>
      <c r="C65" s="1"/>
      <c r="D65" s="78"/>
      <c r="E65" s="78"/>
      <c r="F65" s="78"/>
      <c r="G65" s="78"/>
      <c r="H65" s="78"/>
      <c r="I65" s="1"/>
      <c r="J65" s="82"/>
      <c r="K65" s="1"/>
      <c r="L65" s="1"/>
      <c r="M65" s="3"/>
      <c r="N65" s="3"/>
      <c r="O65" s="3"/>
      <c r="P65" s="78"/>
      <c r="Q65" s="78"/>
      <c r="R65" s="78"/>
      <c r="S65" s="1"/>
      <c r="T65" s="1"/>
      <c r="U65" s="1"/>
      <c r="V65" s="1"/>
      <c r="W65" s="1"/>
      <c r="X65" s="1"/>
      <c r="Y65" s="1"/>
      <c r="Z65" s="1"/>
    </row>
    <row r="66" spans="1:26" ht="82.5" customHeight="1" x14ac:dyDescent="0.25">
      <c r="A66" s="78"/>
      <c r="B66" s="1"/>
      <c r="C66" s="1"/>
      <c r="D66" s="78"/>
      <c r="E66" s="78"/>
      <c r="F66" s="78"/>
      <c r="G66" s="78"/>
      <c r="H66" s="78"/>
      <c r="I66" s="1"/>
      <c r="J66" s="82"/>
      <c r="K66" s="1"/>
      <c r="L66" s="1"/>
      <c r="M66" s="3"/>
      <c r="N66" s="3"/>
      <c r="O66" s="3"/>
      <c r="P66" s="78"/>
      <c r="Q66" s="78"/>
      <c r="R66" s="78"/>
      <c r="S66" s="1"/>
      <c r="T66" s="1"/>
      <c r="U66" s="1"/>
      <c r="V66" s="1"/>
      <c r="W66" s="1"/>
      <c r="X66" s="1"/>
      <c r="Y66" s="1"/>
      <c r="Z66" s="1"/>
    </row>
    <row r="67" spans="1:26" ht="15.75" customHeight="1" x14ac:dyDescent="0.25">
      <c r="A67" s="78"/>
      <c r="B67" s="78"/>
      <c r="C67" s="78"/>
      <c r="D67" s="78"/>
      <c r="E67" s="78"/>
      <c r="F67" s="78"/>
      <c r="G67" s="78"/>
      <c r="H67" s="78"/>
      <c r="I67" s="78"/>
      <c r="J67" s="78"/>
      <c r="K67" s="80"/>
      <c r="L67" s="1"/>
      <c r="M67" s="3"/>
      <c r="N67" s="3"/>
      <c r="O67" s="3"/>
      <c r="P67" s="78"/>
      <c r="Q67" s="78"/>
      <c r="R67" s="78"/>
      <c r="S67" s="1"/>
      <c r="T67" s="1"/>
      <c r="U67" s="1"/>
      <c r="V67" s="1"/>
      <c r="W67" s="1"/>
      <c r="X67" s="1"/>
      <c r="Y67" s="1"/>
      <c r="Z67" s="1"/>
    </row>
    <row r="68" spans="1:26" ht="15.75" customHeight="1" x14ac:dyDescent="0.25">
      <c r="A68" s="78"/>
      <c r="B68" s="78"/>
      <c r="C68" s="78"/>
      <c r="D68" s="78"/>
      <c r="E68" s="78"/>
      <c r="F68" s="78"/>
      <c r="G68" s="78"/>
      <c r="H68" s="78"/>
      <c r="I68" s="78"/>
      <c r="J68" s="78"/>
      <c r="K68" s="80"/>
      <c r="L68" s="1"/>
      <c r="M68" s="3"/>
      <c r="N68" s="3"/>
      <c r="O68" s="3"/>
      <c r="P68" s="78"/>
      <c r="Q68" s="78"/>
      <c r="R68" s="78"/>
      <c r="S68" s="1"/>
      <c r="T68" s="1"/>
      <c r="U68" s="1"/>
      <c r="V68" s="1"/>
      <c r="W68" s="1"/>
      <c r="X68" s="1"/>
      <c r="Y68" s="1"/>
      <c r="Z68" s="1"/>
    </row>
    <row r="69" spans="1:26" ht="15.75" customHeight="1" x14ac:dyDescent="0.25">
      <c r="A69" s="78"/>
      <c r="B69" s="78"/>
      <c r="C69" s="78"/>
      <c r="D69" s="78"/>
      <c r="E69" s="78"/>
      <c r="F69" s="78"/>
      <c r="G69" s="78"/>
      <c r="H69" s="78"/>
      <c r="I69" s="78"/>
      <c r="J69" s="78"/>
      <c r="K69" s="80"/>
      <c r="L69" s="1"/>
      <c r="M69" s="3"/>
      <c r="N69" s="3"/>
      <c r="O69" s="3"/>
      <c r="P69" s="78"/>
      <c r="Q69" s="78"/>
      <c r="R69" s="78"/>
      <c r="S69" s="1"/>
      <c r="T69" s="1"/>
      <c r="U69" s="1"/>
      <c r="V69" s="1"/>
      <c r="W69" s="1"/>
      <c r="X69" s="1"/>
      <c r="Y69" s="1"/>
      <c r="Z69" s="1"/>
    </row>
    <row r="70" spans="1:26" ht="15.75" customHeight="1" x14ac:dyDescent="0.25">
      <c r="A70" s="78"/>
      <c r="B70" s="78"/>
      <c r="C70" s="78"/>
      <c r="D70" s="78"/>
      <c r="E70" s="78"/>
      <c r="F70" s="78"/>
      <c r="G70" s="78"/>
      <c r="H70" s="78"/>
      <c r="I70" s="78"/>
      <c r="J70" s="78"/>
      <c r="K70" s="80"/>
      <c r="L70" s="1"/>
      <c r="M70" s="3"/>
      <c r="N70" s="3"/>
      <c r="O70" s="3"/>
      <c r="P70" s="78"/>
      <c r="Q70" s="78"/>
      <c r="R70" s="78"/>
      <c r="S70" s="1"/>
      <c r="T70" s="1"/>
      <c r="U70" s="1"/>
      <c r="V70" s="1"/>
      <c r="W70" s="1"/>
      <c r="X70" s="1"/>
      <c r="Y70" s="1"/>
      <c r="Z70" s="1"/>
    </row>
    <row r="71" spans="1:26" ht="15.75" customHeight="1" x14ac:dyDescent="0.25">
      <c r="A71" s="78"/>
      <c r="B71" s="78"/>
      <c r="C71" s="78"/>
      <c r="D71" s="78"/>
      <c r="E71" s="78"/>
      <c r="F71" s="78"/>
      <c r="G71" s="78"/>
      <c r="H71" s="78"/>
      <c r="I71" s="78"/>
      <c r="J71" s="78"/>
      <c r="K71" s="80"/>
      <c r="L71" s="1"/>
      <c r="M71" s="3"/>
      <c r="N71" s="3"/>
      <c r="O71" s="3"/>
      <c r="P71" s="78"/>
      <c r="Q71" s="78"/>
      <c r="R71" s="78"/>
      <c r="S71" s="1"/>
      <c r="T71" s="1"/>
      <c r="U71" s="1"/>
      <c r="V71" s="1"/>
      <c r="W71" s="1"/>
      <c r="X71" s="1"/>
      <c r="Y71" s="1"/>
      <c r="Z71" s="1"/>
    </row>
    <row r="72" spans="1:26" ht="15.75" customHeight="1" x14ac:dyDescent="0.25">
      <c r="A72" s="78"/>
      <c r="B72" s="78"/>
      <c r="C72" s="78"/>
      <c r="D72" s="78"/>
      <c r="E72" s="78"/>
      <c r="F72" s="78"/>
      <c r="G72" s="78"/>
      <c r="H72" s="78"/>
      <c r="I72" s="78"/>
      <c r="J72" s="78"/>
      <c r="K72" s="80"/>
      <c r="L72" s="1"/>
      <c r="M72" s="3"/>
      <c r="N72" s="3"/>
      <c r="O72" s="3"/>
      <c r="P72" s="78"/>
      <c r="Q72" s="78"/>
      <c r="R72" s="78"/>
      <c r="S72" s="1"/>
      <c r="T72" s="1"/>
      <c r="U72" s="1"/>
      <c r="V72" s="1"/>
      <c r="W72" s="1"/>
      <c r="X72" s="1"/>
      <c r="Y72" s="1"/>
      <c r="Z72" s="1"/>
    </row>
    <row r="73" spans="1:26" ht="15.75" customHeight="1" x14ac:dyDescent="0.25">
      <c r="A73" s="78"/>
      <c r="B73" s="78"/>
      <c r="C73" s="78"/>
      <c r="D73" s="78"/>
      <c r="E73" s="78"/>
      <c r="F73" s="78"/>
      <c r="G73" s="78"/>
      <c r="H73" s="78"/>
      <c r="I73" s="78"/>
      <c r="J73" s="78"/>
      <c r="K73" s="80"/>
      <c r="L73" s="1"/>
      <c r="M73" s="3"/>
      <c r="N73" s="3"/>
      <c r="O73" s="3"/>
      <c r="P73" s="78"/>
      <c r="Q73" s="78"/>
      <c r="R73" s="78"/>
      <c r="S73" s="1"/>
      <c r="T73" s="1"/>
      <c r="U73" s="1"/>
      <c r="V73" s="1"/>
      <c r="W73" s="1"/>
      <c r="X73" s="1"/>
      <c r="Y73" s="1"/>
      <c r="Z73" s="1"/>
    </row>
    <row r="74" spans="1:26" ht="15.75" customHeight="1" x14ac:dyDescent="0.25">
      <c r="A74" s="78"/>
      <c r="B74" s="78"/>
      <c r="C74" s="78"/>
      <c r="D74" s="78"/>
      <c r="E74" s="78"/>
      <c r="F74" s="78"/>
      <c r="G74" s="78"/>
      <c r="H74" s="78"/>
      <c r="I74" s="78"/>
      <c r="J74" s="78"/>
      <c r="K74" s="80"/>
      <c r="L74" s="1"/>
      <c r="M74" s="3"/>
      <c r="N74" s="3"/>
      <c r="O74" s="3"/>
      <c r="P74" s="78"/>
      <c r="Q74" s="78"/>
      <c r="R74" s="78"/>
      <c r="S74" s="1"/>
      <c r="T74" s="1"/>
      <c r="U74" s="1"/>
      <c r="V74" s="1"/>
      <c r="W74" s="1"/>
      <c r="X74" s="1"/>
      <c r="Y74" s="1"/>
      <c r="Z74" s="1"/>
    </row>
    <row r="75" spans="1:26" ht="15.75" customHeight="1" x14ac:dyDescent="0.25">
      <c r="A75" s="78"/>
      <c r="B75" s="78"/>
      <c r="C75" s="78"/>
      <c r="D75" s="78"/>
      <c r="E75" s="78"/>
      <c r="F75" s="78"/>
      <c r="G75" s="78"/>
      <c r="H75" s="78"/>
      <c r="I75" s="78"/>
      <c r="J75" s="78"/>
      <c r="K75" s="80"/>
      <c r="L75" s="1"/>
      <c r="M75" s="3"/>
      <c r="N75" s="3"/>
      <c r="O75" s="3"/>
      <c r="P75" s="78"/>
      <c r="Q75" s="78"/>
      <c r="R75" s="78"/>
      <c r="S75" s="1"/>
      <c r="T75" s="1"/>
      <c r="U75" s="1"/>
      <c r="V75" s="1"/>
      <c r="W75" s="1"/>
      <c r="X75" s="1"/>
      <c r="Y75" s="1"/>
      <c r="Z75" s="1"/>
    </row>
    <row r="76" spans="1:26" ht="15.75" customHeight="1" x14ac:dyDescent="0.25">
      <c r="A76" s="78"/>
      <c r="B76" s="78"/>
      <c r="C76" s="78"/>
      <c r="D76" s="78"/>
      <c r="E76" s="78"/>
      <c r="F76" s="78"/>
      <c r="G76" s="78"/>
      <c r="H76" s="78"/>
      <c r="I76" s="78"/>
      <c r="J76" s="78"/>
      <c r="K76" s="80"/>
      <c r="L76" s="1"/>
      <c r="M76" s="3"/>
      <c r="N76" s="3"/>
      <c r="O76" s="3"/>
      <c r="P76" s="78"/>
      <c r="Q76" s="78"/>
      <c r="R76" s="78"/>
      <c r="S76" s="1"/>
      <c r="T76" s="1"/>
      <c r="U76" s="1"/>
      <c r="V76" s="1"/>
      <c r="W76" s="1"/>
      <c r="X76" s="1"/>
      <c r="Y76" s="1"/>
      <c r="Z76" s="1"/>
    </row>
    <row r="77" spans="1:26" ht="15.75" customHeight="1" x14ac:dyDescent="0.25">
      <c r="A77" s="78"/>
      <c r="B77" s="78"/>
      <c r="C77" s="78"/>
      <c r="D77" s="78"/>
      <c r="E77" s="78"/>
      <c r="F77" s="78"/>
      <c r="G77" s="78"/>
      <c r="H77" s="78"/>
      <c r="I77" s="78"/>
      <c r="J77" s="78"/>
      <c r="K77" s="80"/>
      <c r="L77" s="1"/>
      <c r="M77" s="3"/>
      <c r="N77" s="3"/>
      <c r="O77" s="3"/>
      <c r="P77" s="78"/>
      <c r="Q77" s="78"/>
      <c r="R77" s="78"/>
      <c r="S77" s="1"/>
      <c r="T77" s="1"/>
      <c r="U77" s="1"/>
      <c r="V77" s="1"/>
      <c r="W77" s="1"/>
      <c r="X77" s="1"/>
      <c r="Y77" s="1"/>
      <c r="Z77" s="1"/>
    </row>
    <row r="78" spans="1:26" ht="15.75" customHeight="1" x14ac:dyDescent="0.25">
      <c r="A78" s="78"/>
      <c r="B78" s="78"/>
      <c r="C78" s="78"/>
      <c r="D78" s="78"/>
      <c r="E78" s="78"/>
      <c r="F78" s="78"/>
      <c r="G78" s="78"/>
      <c r="H78" s="78"/>
      <c r="I78" s="78"/>
      <c r="J78" s="78"/>
      <c r="K78" s="80"/>
      <c r="L78" s="1"/>
      <c r="M78" s="3"/>
      <c r="N78" s="3"/>
      <c r="O78" s="3"/>
      <c r="P78" s="78"/>
      <c r="Q78" s="78"/>
      <c r="R78" s="78"/>
      <c r="S78" s="1"/>
      <c r="T78" s="1"/>
      <c r="U78" s="1"/>
      <c r="V78" s="1"/>
      <c r="W78" s="1"/>
      <c r="X78" s="1"/>
      <c r="Y78" s="1"/>
      <c r="Z78" s="1"/>
    </row>
    <row r="79" spans="1:26" ht="15.75" customHeight="1" x14ac:dyDescent="0.25">
      <c r="A79" s="78"/>
      <c r="B79" s="78"/>
      <c r="C79" s="78"/>
      <c r="D79" s="78"/>
      <c r="E79" s="78"/>
      <c r="F79" s="78"/>
      <c r="G79" s="78"/>
      <c r="H79" s="78"/>
      <c r="I79" s="78"/>
      <c r="J79" s="78"/>
      <c r="K79" s="80"/>
      <c r="L79" s="1"/>
      <c r="M79" s="3"/>
      <c r="N79" s="3"/>
      <c r="O79" s="3"/>
      <c r="P79" s="78"/>
      <c r="Q79" s="78"/>
      <c r="R79" s="78"/>
      <c r="S79" s="1"/>
      <c r="T79" s="1"/>
      <c r="U79" s="1"/>
      <c r="V79" s="1"/>
      <c r="W79" s="1"/>
      <c r="X79" s="1"/>
      <c r="Y79" s="1"/>
      <c r="Z79" s="1"/>
    </row>
    <row r="80" spans="1:26" ht="15.75" customHeight="1" x14ac:dyDescent="0.25">
      <c r="A80" s="78"/>
      <c r="B80" s="78"/>
      <c r="C80" s="78"/>
      <c r="D80" s="78"/>
      <c r="E80" s="78"/>
      <c r="F80" s="78"/>
      <c r="G80" s="78"/>
      <c r="H80" s="78"/>
      <c r="I80" s="78"/>
      <c r="J80" s="78"/>
      <c r="K80" s="80"/>
      <c r="L80" s="1"/>
      <c r="M80" s="3"/>
      <c r="N80" s="3"/>
      <c r="O80" s="3"/>
      <c r="P80" s="78"/>
      <c r="Q80" s="78"/>
      <c r="R80" s="78"/>
      <c r="S80" s="1"/>
      <c r="T80" s="1"/>
      <c r="U80" s="1"/>
      <c r="V80" s="1"/>
      <c r="W80" s="1"/>
      <c r="X80" s="1"/>
      <c r="Y80" s="1"/>
      <c r="Z80" s="1"/>
    </row>
    <row r="81" spans="1:26" ht="15.75" customHeight="1" x14ac:dyDescent="0.25">
      <c r="A81" s="78"/>
      <c r="B81" s="78"/>
      <c r="C81" s="78"/>
      <c r="D81" s="78"/>
      <c r="E81" s="78"/>
      <c r="F81" s="78"/>
      <c r="G81" s="78"/>
      <c r="H81" s="78"/>
      <c r="I81" s="78"/>
      <c r="J81" s="78"/>
      <c r="K81" s="80"/>
      <c r="L81" s="1"/>
      <c r="M81" s="3"/>
      <c r="N81" s="3"/>
      <c r="O81" s="3"/>
      <c r="P81" s="78"/>
      <c r="Q81" s="78"/>
      <c r="R81" s="78"/>
      <c r="S81" s="1"/>
      <c r="T81" s="1"/>
      <c r="U81" s="1"/>
      <c r="V81" s="1"/>
      <c r="W81" s="1"/>
      <c r="X81" s="1"/>
      <c r="Y81" s="1"/>
      <c r="Z81" s="1"/>
    </row>
    <row r="82" spans="1:26" ht="15.75" customHeight="1" x14ac:dyDescent="0.25">
      <c r="A82" s="78"/>
      <c r="B82" s="78"/>
      <c r="C82" s="78"/>
      <c r="D82" s="78"/>
      <c r="E82" s="78"/>
      <c r="F82" s="78"/>
      <c r="G82" s="78"/>
      <c r="H82" s="78"/>
      <c r="I82" s="78"/>
      <c r="J82" s="78"/>
      <c r="K82" s="80"/>
      <c r="L82" s="1"/>
      <c r="M82" s="3"/>
      <c r="N82" s="3"/>
      <c r="O82" s="3"/>
      <c r="P82" s="78"/>
      <c r="Q82" s="78"/>
      <c r="R82" s="78"/>
      <c r="S82" s="1"/>
      <c r="T82" s="1"/>
      <c r="U82" s="1"/>
      <c r="V82" s="1"/>
      <c r="W82" s="1"/>
      <c r="X82" s="1"/>
      <c r="Y82" s="1"/>
      <c r="Z82" s="1"/>
    </row>
    <row r="83" spans="1:26" ht="15.75" customHeight="1" x14ac:dyDescent="0.25">
      <c r="A83" s="78"/>
      <c r="B83" s="78"/>
      <c r="C83" s="78"/>
      <c r="D83" s="78"/>
      <c r="E83" s="78"/>
      <c r="F83" s="78"/>
      <c r="G83" s="78"/>
      <c r="H83" s="78"/>
      <c r="I83" s="78"/>
      <c r="J83" s="78"/>
      <c r="K83" s="80"/>
      <c r="L83" s="1"/>
      <c r="M83" s="3"/>
      <c r="N83" s="3"/>
      <c r="O83" s="3"/>
      <c r="P83" s="78"/>
      <c r="Q83" s="78"/>
      <c r="R83" s="78"/>
      <c r="S83" s="1"/>
      <c r="T83" s="1"/>
      <c r="U83" s="1"/>
      <c r="V83" s="1"/>
      <c r="W83" s="1"/>
      <c r="X83" s="1"/>
      <c r="Y83" s="1"/>
      <c r="Z83" s="1"/>
    </row>
    <row r="84" spans="1:26" ht="15.75" customHeight="1" x14ac:dyDescent="0.25">
      <c r="A84" s="78"/>
      <c r="B84" s="78"/>
      <c r="C84" s="78"/>
      <c r="D84" s="78"/>
      <c r="E84" s="78"/>
      <c r="F84" s="78"/>
      <c r="G84" s="78"/>
      <c r="H84" s="78"/>
      <c r="I84" s="78"/>
      <c r="J84" s="78"/>
      <c r="K84" s="80"/>
      <c r="L84" s="1"/>
      <c r="M84" s="3"/>
      <c r="N84" s="3"/>
      <c r="O84" s="3"/>
      <c r="P84" s="78"/>
      <c r="Q84" s="78"/>
      <c r="R84" s="78"/>
      <c r="S84" s="1"/>
      <c r="T84" s="1"/>
      <c r="U84" s="1"/>
      <c r="V84" s="1"/>
      <c r="W84" s="1"/>
      <c r="X84" s="1"/>
      <c r="Y84" s="1"/>
      <c r="Z84" s="1"/>
    </row>
    <row r="85" spans="1:26" ht="15.75" customHeight="1" x14ac:dyDescent="0.25">
      <c r="A85" s="78"/>
      <c r="B85" s="78"/>
      <c r="C85" s="78"/>
      <c r="D85" s="78"/>
      <c r="E85" s="78"/>
      <c r="F85" s="78"/>
      <c r="G85" s="78"/>
      <c r="H85" s="78"/>
      <c r="I85" s="78"/>
      <c r="J85" s="78"/>
      <c r="K85" s="80"/>
      <c r="L85" s="1"/>
      <c r="M85" s="1"/>
      <c r="N85" s="1"/>
      <c r="O85" s="1"/>
      <c r="P85" s="84"/>
      <c r="Q85" s="84"/>
      <c r="R85" s="84"/>
      <c r="S85" s="1"/>
      <c r="T85" s="1"/>
      <c r="U85" s="1"/>
      <c r="V85" s="1"/>
      <c r="W85" s="1"/>
      <c r="X85" s="1"/>
      <c r="Y85" s="1"/>
      <c r="Z85" s="1"/>
    </row>
    <row r="86" spans="1:26" ht="15.75" customHeight="1" x14ac:dyDescent="0.25">
      <c r="A86" s="78"/>
      <c r="B86" s="78"/>
      <c r="C86" s="78"/>
      <c r="D86" s="78"/>
      <c r="E86" s="78"/>
      <c r="F86" s="78"/>
      <c r="G86" s="78"/>
      <c r="H86" s="78"/>
      <c r="I86" s="78"/>
      <c r="J86" s="78"/>
      <c r="K86" s="80"/>
      <c r="L86" s="1"/>
      <c r="M86" s="1"/>
      <c r="N86" s="1"/>
      <c r="O86" s="1"/>
      <c r="P86" s="84"/>
      <c r="Q86" s="84"/>
      <c r="R86" s="84"/>
      <c r="S86" s="1"/>
      <c r="T86" s="1"/>
      <c r="U86" s="1"/>
      <c r="V86" s="1"/>
      <c r="W86" s="1"/>
      <c r="X86" s="1"/>
      <c r="Y86" s="1"/>
      <c r="Z86" s="1"/>
    </row>
    <row r="87" spans="1:26" ht="15.75" customHeight="1" x14ac:dyDescent="0.25">
      <c r="A87" s="78"/>
      <c r="B87" s="78"/>
      <c r="C87" s="78"/>
      <c r="D87" s="78"/>
      <c r="E87" s="78"/>
      <c r="F87" s="78"/>
      <c r="G87" s="78"/>
      <c r="H87" s="78"/>
      <c r="I87" s="78"/>
      <c r="J87" s="78"/>
      <c r="K87" s="80"/>
      <c r="L87" s="1"/>
      <c r="M87" s="1"/>
      <c r="N87" s="1"/>
      <c r="O87" s="1"/>
      <c r="P87" s="84"/>
      <c r="Q87" s="84"/>
      <c r="R87" s="84"/>
      <c r="S87" s="1"/>
      <c r="T87" s="1"/>
      <c r="U87" s="1"/>
      <c r="V87" s="1"/>
      <c r="W87" s="1"/>
      <c r="X87" s="1"/>
      <c r="Y87" s="1"/>
      <c r="Z87" s="1"/>
    </row>
    <row r="88" spans="1:26" ht="15.75" customHeight="1" x14ac:dyDescent="0.25">
      <c r="A88" s="78"/>
      <c r="B88" s="78"/>
      <c r="C88" s="78"/>
      <c r="D88" s="78"/>
      <c r="E88" s="78"/>
      <c r="F88" s="78"/>
      <c r="G88" s="78"/>
      <c r="H88" s="78"/>
      <c r="I88" s="78"/>
      <c r="J88" s="78"/>
      <c r="K88" s="80"/>
      <c r="L88" s="1"/>
      <c r="M88" s="1"/>
      <c r="N88" s="1"/>
      <c r="O88" s="1"/>
      <c r="P88" s="84"/>
      <c r="Q88" s="84"/>
      <c r="R88" s="84"/>
      <c r="S88" s="1"/>
      <c r="T88" s="1"/>
      <c r="U88" s="1"/>
      <c r="V88" s="1"/>
      <c r="W88" s="1"/>
      <c r="X88" s="1"/>
      <c r="Y88" s="1"/>
      <c r="Z88" s="1"/>
    </row>
    <row r="89" spans="1:26" ht="15.75" customHeight="1" x14ac:dyDescent="0.25">
      <c r="A89" s="78"/>
      <c r="B89" s="78"/>
      <c r="C89" s="78"/>
      <c r="D89" s="78"/>
      <c r="E89" s="78"/>
      <c r="F89" s="78"/>
      <c r="G89" s="78"/>
      <c r="H89" s="78"/>
      <c r="I89" s="78"/>
      <c r="J89" s="78"/>
      <c r="K89" s="80"/>
      <c r="L89" s="1"/>
      <c r="M89" s="1"/>
      <c r="N89" s="1"/>
      <c r="O89" s="1"/>
      <c r="P89" s="84"/>
      <c r="Q89" s="84"/>
      <c r="R89" s="84"/>
      <c r="S89" s="1"/>
      <c r="T89" s="1"/>
      <c r="U89" s="1"/>
      <c r="V89" s="1"/>
      <c r="W89" s="1"/>
      <c r="X89" s="1"/>
      <c r="Y89" s="1"/>
      <c r="Z89" s="1"/>
    </row>
    <row r="90" spans="1:26" ht="15.75" customHeight="1" x14ac:dyDescent="0.25">
      <c r="A90" s="78"/>
      <c r="B90" s="78"/>
      <c r="C90" s="78"/>
      <c r="D90" s="78"/>
      <c r="E90" s="78"/>
      <c r="F90" s="78"/>
      <c r="G90" s="78"/>
      <c r="H90" s="78"/>
      <c r="I90" s="78"/>
      <c r="J90" s="78"/>
      <c r="K90" s="80"/>
      <c r="L90" s="1"/>
      <c r="M90" s="1"/>
      <c r="N90" s="1"/>
      <c r="O90" s="1"/>
      <c r="P90" s="84"/>
      <c r="Q90" s="84"/>
      <c r="R90" s="84"/>
      <c r="S90" s="1"/>
      <c r="T90" s="1"/>
      <c r="U90" s="1"/>
      <c r="V90" s="1"/>
      <c r="W90" s="1"/>
      <c r="X90" s="1"/>
      <c r="Y90" s="1"/>
      <c r="Z90" s="1"/>
    </row>
    <row r="91" spans="1:26" ht="15.75" customHeight="1" x14ac:dyDescent="0.25">
      <c r="A91" s="78"/>
      <c r="B91" s="78"/>
      <c r="C91" s="78"/>
      <c r="D91" s="78"/>
      <c r="E91" s="78"/>
      <c r="F91" s="78"/>
      <c r="G91" s="78"/>
      <c r="H91" s="78"/>
      <c r="I91" s="78"/>
      <c r="J91" s="78"/>
      <c r="K91" s="80"/>
      <c r="L91" s="1"/>
      <c r="M91" s="1"/>
      <c r="N91" s="1"/>
      <c r="O91" s="1"/>
      <c r="P91" s="84"/>
      <c r="Q91" s="84"/>
      <c r="R91" s="84"/>
      <c r="S91" s="1"/>
      <c r="T91" s="1"/>
      <c r="U91" s="1"/>
      <c r="V91" s="1"/>
      <c r="W91" s="1"/>
      <c r="X91" s="1"/>
      <c r="Y91" s="1"/>
      <c r="Z91" s="1"/>
    </row>
    <row r="92" spans="1:26" ht="15.75" customHeight="1" x14ac:dyDescent="0.25">
      <c r="A92" s="78"/>
      <c r="B92" s="78"/>
      <c r="C92" s="78"/>
      <c r="D92" s="78"/>
      <c r="E92" s="78"/>
      <c r="F92" s="78"/>
      <c r="G92" s="78"/>
      <c r="H92" s="78"/>
      <c r="I92" s="78"/>
      <c r="J92" s="78"/>
      <c r="K92" s="80"/>
      <c r="L92" s="1"/>
      <c r="M92" s="1"/>
      <c r="N92" s="1"/>
      <c r="O92" s="1"/>
      <c r="P92" s="84"/>
      <c r="Q92" s="84"/>
      <c r="R92" s="84"/>
      <c r="S92" s="1"/>
      <c r="T92" s="1"/>
      <c r="U92" s="1"/>
      <c r="V92" s="1"/>
      <c r="W92" s="1"/>
      <c r="X92" s="1"/>
      <c r="Y92" s="1"/>
      <c r="Z92" s="1"/>
    </row>
    <row r="93" spans="1:26" ht="15.75" customHeight="1" x14ac:dyDescent="0.25">
      <c r="A93" s="78"/>
      <c r="B93" s="78"/>
      <c r="C93" s="78"/>
      <c r="D93" s="78"/>
      <c r="E93" s="78"/>
      <c r="F93" s="78"/>
      <c r="G93" s="78"/>
      <c r="H93" s="78"/>
      <c r="I93" s="78"/>
      <c r="J93" s="78"/>
      <c r="K93" s="80"/>
      <c r="L93" s="1"/>
      <c r="M93" s="1"/>
      <c r="N93" s="1"/>
      <c r="O93" s="1"/>
      <c r="P93" s="84"/>
      <c r="Q93" s="84"/>
      <c r="R93" s="84"/>
      <c r="S93" s="1"/>
      <c r="T93" s="1"/>
      <c r="U93" s="1"/>
      <c r="V93" s="1"/>
      <c r="W93" s="1"/>
      <c r="X93" s="1"/>
      <c r="Y93" s="1"/>
      <c r="Z93" s="1"/>
    </row>
    <row r="94" spans="1:26" ht="15.75" customHeight="1" x14ac:dyDescent="0.25">
      <c r="A94" s="78"/>
      <c r="B94" s="78"/>
      <c r="C94" s="78"/>
      <c r="D94" s="78"/>
      <c r="E94" s="78"/>
      <c r="F94" s="78"/>
      <c r="G94" s="78"/>
      <c r="H94" s="78"/>
      <c r="I94" s="78"/>
      <c r="J94" s="78"/>
      <c r="K94" s="80"/>
      <c r="L94" s="1"/>
      <c r="M94" s="1"/>
      <c r="N94" s="1"/>
      <c r="O94" s="1"/>
      <c r="P94" s="84"/>
      <c r="Q94" s="84"/>
      <c r="R94" s="84"/>
      <c r="S94" s="1"/>
      <c r="T94" s="1"/>
      <c r="U94" s="1"/>
      <c r="V94" s="1"/>
      <c r="W94" s="1"/>
      <c r="X94" s="1"/>
      <c r="Y94" s="1"/>
      <c r="Z94" s="1"/>
    </row>
    <row r="95" spans="1:26" ht="15.75" customHeight="1" x14ac:dyDescent="0.25">
      <c r="A95" s="78"/>
      <c r="B95" s="78"/>
      <c r="C95" s="78"/>
      <c r="D95" s="78"/>
      <c r="E95" s="78"/>
      <c r="F95" s="78"/>
      <c r="G95" s="78"/>
      <c r="H95" s="78"/>
      <c r="I95" s="78"/>
      <c r="J95" s="78"/>
      <c r="K95" s="80"/>
      <c r="L95" s="1"/>
      <c r="M95" s="1"/>
      <c r="N95" s="1"/>
      <c r="O95" s="1"/>
      <c r="P95" s="84"/>
      <c r="Q95" s="84"/>
      <c r="R95" s="84"/>
      <c r="S95" s="1"/>
      <c r="T95" s="1"/>
      <c r="U95" s="1"/>
      <c r="V95" s="1"/>
      <c r="W95" s="1"/>
      <c r="X95" s="1"/>
      <c r="Y95" s="1"/>
      <c r="Z95" s="1"/>
    </row>
    <row r="96" spans="1:26" ht="15.75" customHeight="1" x14ac:dyDescent="0.25">
      <c r="A96" s="78"/>
      <c r="B96" s="78"/>
      <c r="C96" s="78"/>
      <c r="D96" s="78"/>
      <c r="E96" s="78"/>
      <c r="F96" s="78"/>
      <c r="G96" s="78"/>
      <c r="H96" s="78"/>
      <c r="I96" s="78"/>
      <c r="J96" s="78"/>
      <c r="K96" s="80"/>
      <c r="L96" s="1"/>
      <c r="M96" s="1"/>
      <c r="N96" s="1"/>
      <c r="O96" s="1"/>
      <c r="P96" s="84"/>
      <c r="Q96" s="84"/>
      <c r="R96" s="84"/>
      <c r="S96" s="1"/>
      <c r="T96" s="1"/>
      <c r="U96" s="1"/>
      <c r="V96" s="1"/>
      <c r="W96" s="1"/>
      <c r="X96" s="1"/>
      <c r="Y96" s="1"/>
      <c r="Z96" s="1"/>
    </row>
    <row r="97" spans="1:26" ht="15.75" customHeight="1" x14ac:dyDescent="0.25">
      <c r="A97" s="78"/>
      <c r="B97" s="78"/>
      <c r="C97" s="78"/>
      <c r="D97" s="78"/>
      <c r="E97" s="78"/>
      <c r="F97" s="78"/>
      <c r="G97" s="78"/>
      <c r="H97" s="78"/>
      <c r="I97" s="78"/>
      <c r="J97" s="78"/>
      <c r="K97" s="80"/>
      <c r="L97" s="1"/>
      <c r="M97" s="1"/>
      <c r="N97" s="1"/>
      <c r="O97" s="1"/>
      <c r="P97" s="84"/>
      <c r="Q97" s="84"/>
      <c r="R97" s="84"/>
      <c r="S97" s="1"/>
      <c r="T97" s="1"/>
      <c r="U97" s="1"/>
      <c r="V97" s="1"/>
      <c r="W97" s="1"/>
      <c r="X97" s="1"/>
      <c r="Y97" s="1"/>
      <c r="Z97" s="1"/>
    </row>
    <row r="98" spans="1:26" ht="15.75" customHeight="1" x14ac:dyDescent="0.25">
      <c r="A98" s="78"/>
      <c r="B98" s="78"/>
      <c r="C98" s="78"/>
      <c r="D98" s="78"/>
      <c r="E98" s="78"/>
      <c r="F98" s="78"/>
      <c r="G98" s="78"/>
      <c r="H98" s="78"/>
      <c r="I98" s="78"/>
      <c r="J98" s="78"/>
      <c r="K98" s="80"/>
      <c r="L98" s="1"/>
      <c r="M98" s="1"/>
      <c r="N98" s="1"/>
      <c r="O98" s="1"/>
      <c r="P98" s="84"/>
      <c r="Q98" s="84"/>
      <c r="R98" s="84"/>
      <c r="S98" s="1"/>
      <c r="T98" s="1"/>
      <c r="U98" s="1"/>
      <c r="V98" s="1"/>
      <c r="W98" s="1"/>
      <c r="X98" s="1"/>
      <c r="Y98" s="1"/>
      <c r="Z98" s="1"/>
    </row>
    <row r="99" spans="1:26" ht="15.75" customHeight="1" x14ac:dyDescent="0.25">
      <c r="A99" s="78"/>
      <c r="B99" s="78"/>
      <c r="C99" s="78"/>
      <c r="D99" s="78"/>
      <c r="E99" s="78"/>
      <c r="F99" s="78"/>
      <c r="G99" s="78"/>
      <c r="H99" s="78"/>
      <c r="I99" s="78"/>
      <c r="J99" s="78"/>
      <c r="K99" s="80"/>
      <c r="L99" s="1"/>
      <c r="M99" s="1"/>
      <c r="N99" s="1"/>
      <c r="O99" s="1"/>
      <c r="P99" s="84"/>
      <c r="Q99" s="84"/>
      <c r="R99" s="84"/>
      <c r="S99" s="1"/>
      <c r="T99" s="1"/>
      <c r="U99" s="1"/>
      <c r="V99" s="1"/>
      <c r="W99" s="1"/>
      <c r="X99" s="1"/>
      <c r="Y99" s="1"/>
      <c r="Z99" s="1"/>
    </row>
    <row r="100" spans="1:26" ht="15.75" customHeight="1" x14ac:dyDescent="0.25">
      <c r="A100" s="78"/>
      <c r="B100" s="78"/>
      <c r="C100" s="78"/>
      <c r="D100" s="78"/>
      <c r="E100" s="78"/>
      <c r="F100" s="78"/>
      <c r="G100" s="78"/>
      <c r="H100" s="78"/>
      <c r="I100" s="78"/>
      <c r="J100" s="78"/>
      <c r="K100" s="80"/>
      <c r="L100" s="1"/>
      <c r="M100" s="1"/>
      <c r="N100" s="1"/>
      <c r="O100" s="1"/>
      <c r="P100" s="84"/>
      <c r="Q100" s="84"/>
      <c r="R100" s="84"/>
      <c r="S100" s="1"/>
      <c r="T100" s="1"/>
      <c r="U100" s="1"/>
      <c r="V100" s="1"/>
      <c r="W100" s="1"/>
      <c r="X100" s="1"/>
      <c r="Y100" s="1"/>
      <c r="Z100" s="1"/>
    </row>
    <row r="101" spans="1:26" ht="15.75" customHeight="1" x14ac:dyDescent="0.25">
      <c r="A101" s="78"/>
      <c r="B101" s="78"/>
      <c r="C101" s="78"/>
      <c r="D101" s="78"/>
      <c r="E101" s="78"/>
      <c r="F101" s="78"/>
      <c r="G101" s="78"/>
      <c r="H101" s="78"/>
      <c r="I101" s="78"/>
      <c r="J101" s="78"/>
      <c r="K101" s="80"/>
      <c r="L101" s="1"/>
      <c r="M101" s="1"/>
      <c r="N101" s="1"/>
      <c r="O101" s="1"/>
      <c r="P101" s="84"/>
      <c r="Q101" s="84"/>
      <c r="R101" s="84"/>
      <c r="S101" s="1"/>
      <c r="T101" s="1"/>
      <c r="U101" s="1"/>
      <c r="V101" s="1"/>
      <c r="W101" s="1"/>
      <c r="X101" s="1"/>
      <c r="Y101" s="1"/>
      <c r="Z101" s="1"/>
    </row>
    <row r="102" spans="1:26" ht="15.75" customHeight="1" x14ac:dyDescent="0.25">
      <c r="A102" s="78"/>
      <c r="B102" s="78"/>
      <c r="C102" s="78"/>
      <c r="D102" s="78"/>
      <c r="E102" s="78"/>
      <c r="F102" s="78"/>
      <c r="G102" s="78"/>
      <c r="H102" s="78"/>
      <c r="I102" s="78"/>
      <c r="J102" s="78"/>
      <c r="K102" s="80"/>
      <c r="L102" s="1"/>
      <c r="M102" s="1"/>
      <c r="N102" s="1"/>
      <c r="O102" s="1"/>
      <c r="P102" s="84"/>
      <c r="Q102" s="84"/>
      <c r="R102" s="84"/>
      <c r="S102" s="1"/>
      <c r="T102" s="1"/>
      <c r="U102" s="1"/>
      <c r="V102" s="1"/>
      <c r="W102" s="1"/>
      <c r="X102" s="1"/>
      <c r="Y102" s="1"/>
      <c r="Z102" s="1"/>
    </row>
    <row r="103" spans="1:26" ht="15.75" customHeight="1" x14ac:dyDescent="0.25">
      <c r="A103" s="78"/>
      <c r="B103" s="78"/>
      <c r="C103" s="78"/>
      <c r="D103" s="78"/>
      <c r="E103" s="78"/>
      <c r="F103" s="78"/>
      <c r="G103" s="78"/>
      <c r="H103" s="78"/>
      <c r="I103" s="78"/>
      <c r="J103" s="78"/>
      <c r="K103" s="80"/>
      <c r="L103" s="1"/>
      <c r="M103" s="1"/>
      <c r="N103" s="1"/>
      <c r="O103" s="1"/>
      <c r="P103" s="84"/>
      <c r="Q103" s="84"/>
      <c r="R103" s="84"/>
      <c r="S103" s="1"/>
      <c r="T103" s="1"/>
      <c r="U103" s="1"/>
      <c r="V103" s="1"/>
      <c r="W103" s="1"/>
      <c r="X103" s="1"/>
      <c r="Y103" s="1"/>
      <c r="Z103" s="1"/>
    </row>
    <row r="104" spans="1:26" ht="15.75" customHeight="1" x14ac:dyDescent="0.25">
      <c r="A104" s="78"/>
      <c r="B104" s="78"/>
      <c r="C104" s="78"/>
      <c r="D104" s="78"/>
      <c r="E104" s="78"/>
      <c r="F104" s="78"/>
      <c r="G104" s="78"/>
      <c r="H104" s="78"/>
      <c r="I104" s="78"/>
      <c r="J104" s="78"/>
      <c r="K104" s="80"/>
      <c r="L104" s="1"/>
      <c r="M104" s="1"/>
      <c r="N104" s="1"/>
      <c r="O104" s="1"/>
      <c r="P104" s="84"/>
      <c r="Q104" s="84"/>
      <c r="R104" s="84"/>
      <c r="S104" s="1"/>
      <c r="T104" s="1"/>
      <c r="U104" s="1"/>
      <c r="V104" s="1"/>
      <c r="W104" s="1"/>
      <c r="X104" s="1"/>
      <c r="Y104" s="1"/>
      <c r="Z104" s="1"/>
    </row>
    <row r="105" spans="1:26" ht="15.75" customHeight="1" x14ac:dyDescent="0.25">
      <c r="A105" s="78"/>
      <c r="B105" s="78"/>
      <c r="C105" s="78"/>
      <c r="D105" s="78"/>
      <c r="E105" s="78"/>
      <c r="F105" s="78"/>
      <c r="G105" s="78"/>
      <c r="H105" s="78"/>
      <c r="I105" s="78"/>
      <c r="J105" s="78"/>
      <c r="K105" s="80"/>
      <c r="L105" s="1"/>
      <c r="M105" s="1"/>
      <c r="N105" s="1"/>
      <c r="O105" s="1"/>
      <c r="P105" s="84"/>
      <c r="Q105" s="84"/>
      <c r="R105" s="84"/>
      <c r="S105" s="1"/>
      <c r="T105" s="1"/>
      <c r="U105" s="1"/>
      <c r="V105" s="1"/>
      <c r="W105" s="1"/>
      <c r="X105" s="1"/>
      <c r="Y105" s="1"/>
      <c r="Z105" s="1"/>
    </row>
    <row r="106" spans="1:26" ht="15.75" customHeight="1" x14ac:dyDescent="0.25">
      <c r="A106" s="78"/>
      <c r="B106" s="78"/>
      <c r="C106" s="78"/>
      <c r="D106" s="78"/>
      <c r="E106" s="78"/>
      <c r="F106" s="78"/>
      <c r="G106" s="78"/>
      <c r="H106" s="78"/>
      <c r="I106" s="78"/>
      <c r="J106" s="78"/>
      <c r="K106" s="80"/>
      <c r="L106" s="1"/>
      <c r="M106" s="1"/>
      <c r="N106" s="1"/>
      <c r="O106" s="1"/>
      <c r="P106" s="84"/>
      <c r="Q106" s="84"/>
      <c r="R106" s="84"/>
      <c r="S106" s="1"/>
      <c r="T106" s="1"/>
      <c r="U106" s="1"/>
      <c r="V106" s="1"/>
      <c r="W106" s="1"/>
      <c r="X106" s="1"/>
      <c r="Y106" s="1"/>
      <c r="Z106" s="1"/>
    </row>
    <row r="107" spans="1:26" ht="15.75" customHeight="1" x14ac:dyDescent="0.25">
      <c r="A107" s="78"/>
      <c r="B107" s="78"/>
      <c r="C107" s="78"/>
      <c r="D107" s="78"/>
      <c r="E107" s="78"/>
      <c r="F107" s="78"/>
      <c r="G107" s="78"/>
      <c r="H107" s="78"/>
      <c r="I107" s="78"/>
      <c r="J107" s="78"/>
      <c r="K107" s="80"/>
      <c r="L107" s="1"/>
      <c r="M107" s="1"/>
      <c r="N107" s="1"/>
      <c r="O107" s="1"/>
      <c r="P107" s="84"/>
      <c r="Q107" s="84"/>
      <c r="R107" s="84"/>
      <c r="S107" s="1"/>
      <c r="T107" s="1"/>
      <c r="U107" s="1"/>
      <c r="V107" s="1"/>
      <c r="W107" s="1"/>
      <c r="X107" s="1"/>
      <c r="Y107" s="1"/>
      <c r="Z107" s="1"/>
    </row>
    <row r="108" spans="1:26" ht="15.75" customHeight="1" x14ac:dyDescent="0.25">
      <c r="A108" s="78"/>
      <c r="B108" s="78"/>
      <c r="C108" s="78"/>
      <c r="D108" s="78"/>
      <c r="E108" s="78"/>
      <c r="F108" s="78"/>
      <c r="G108" s="78"/>
      <c r="H108" s="78"/>
      <c r="I108" s="78"/>
      <c r="J108" s="78"/>
      <c r="K108" s="80"/>
      <c r="L108" s="1"/>
      <c r="M108" s="1"/>
      <c r="N108" s="1"/>
      <c r="O108" s="1"/>
      <c r="P108" s="84"/>
      <c r="Q108" s="84"/>
      <c r="R108" s="84"/>
      <c r="S108" s="1"/>
      <c r="T108" s="1"/>
      <c r="U108" s="1"/>
      <c r="V108" s="1"/>
      <c r="W108" s="1"/>
      <c r="X108" s="1"/>
      <c r="Y108" s="1"/>
      <c r="Z108" s="1"/>
    </row>
    <row r="109" spans="1:26" ht="15.75" customHeight="1" x14ac:dyDescent="0.25">
      <c r="A109" s="78"/>
      <c r="B109" s="78"/>
      <c r="C109" s="78"/>
      <c r="D109" s="78"/>
      <c r="E109" s="78"/>
      <c r="F109" s="78"/>
      <c r="G109" s="78"/>
      <c r="H109" s="78"/>
      <c r="I109" s="78"/>
      <c r="J109" s="78"/>
      <c r="K109" s="80"/>
      <c r="L109" s="1"/>
      <c r="M109" s="1"/>
      <c r="N109" s="1"/>
      <c r="O109" s="1"/>
      <c r="P109" s="84"/>
      <c r="Q109" s="84"/>
      <c r="R109" s="84"/>
      <c r="S109" s="1"/>
      <c r="T109" s="1"/>
      <c r="U109" s="1"/>
      <c r="V109" s="1"/>
      <c r="W109" s="1"/>
      <c r="X109" s="1"/>
      <c r="Y109" s="1"/>
      <c r="Z109" s="1"/>
    </row>
    <row r="110" spans="1:26" ht="15.75" customHeight="1" x14ac:dyDescent="0.25">
      <c r="A110" s="78"/>
      <c r="B110" s="78"/>
      <c r="C110" s="78"/>
      <c r="D110" s="78"/>
      <c r="E110" s="78"/>
      <c r="F110" s="78"/>
      <c r="G110" s="78"/>
      <c r="H110" s="78"/>
      <c r="I110" s="78"/>
      <c r="J110" s="78"/>
      <c r="K110" s="80"/>
      <c r="L110" s="1"/>
      <c r="M110" s="1"/>
      <c r="N110" s="1"/>
      <c r="O110" s="1"/>
      <c r="P110" s="84"/>
      <c r="Q110" s="84"/>
      <c r="R110" s="84"/>
      <c r="S110" s="1"/>
      <c r="T110" s="1"/>
      <c r="U110" s="1"/>
      <c r="V110" s="1"/>
      <c r="W110" s="1"/>
      <c r="X110" s="1"/>
      <c r="Y110" s="1"/>
      <c r="Z110" s="1"/>
    </row>
    <row r="111" spans="1:26" ht="15.75" customHeight="1" x14ac:dyDescent="0.25">
      <c r="A111" s="78"/>
      <c r="B111" s="78"/>
      <c r="C111" s="78"/>
      <c r="D111" s="78"/>
      <c r="E111" s="78"/>
      <c r="F111" s="78"/>
      <c r="G111" s="78"/>
      <c r="H111" s="78"/>
      <c r="I111" s="78"/>
      <c r="J111" s="78"/>
      <c r="K111" s="80"/>
      <c r="L111" s="1"/>
      <c r="M111" s="1"/>
      <c r="N111" s="1"/>
      <c r="O111" s="1"/>
      <c r="P111" s="84"/>
      <c r="Q111" s="84"/>
      <c r="R111" s="84"/>
      <c r="S111" s="1"/>
      <c r="T111" s="1"/>
      <c r="U111" s="1"/>
      <c r="V111" s="1"/>
      <c r="W111" s="1"/>
      <c r="X111" s="1"/>
      <c r="Y111" s="1"/>
      <c r="Z111" s="1"/>
    </row>
    <row r="112" spans="1:26" ht="15.75" customHeight="1" x14ac:dyDescent="0.25">
      <c r="A112" s="78"/>
      <c r="B112" s="78"/>
      <c r="C112" s="78"/>
      <c r="D112" s="78"/>
      <c r="E112" s="78"/>
      <c r="F112" s="78"/>
      <c r="G112" s="78"/>
      <c r="H112" s="78"/>
      <c r="I112" s="78"/>
      <c r="J112" s="78"/>
      <c r="K112" s="80"/>
      <c r="L112" s="1"/>
      <c r="M112" s="1"/>
      <c r="N112" s="1"/>
      <c r="O112" s="1"/>
      <c r="P112" s="84"/>
      <c r="Q112" s="84"/>
      <c r="R112" s="84"/>
      <c r="S112" s="1"/>
      <c r="T112" s="1"/>
      <c r="U112" s="1"/>
      <c r="V112" s="1"/>
      <c r="W112" s="1"/>
      <c r="X112" s="1"/>
      <c r="Y112" s="1"/>
      <c r="Z112" s="1"/>
    </row>
    <row r="113" spans="1:26" ht="15.75" customHeight="1" x14ac:dyDescent="0.25">
      <c r="A113" s="78"/>
      <c r="B113" s="78"/>
      <c r="C113" s="78"/>
      <c r="D113" s="78"/>
      <c r="E113" s="78"/>
      <c r="F113" s="78"/>
      <c r="G113" s="78"/>
      <c r="H113" s="78"/>
      <c r="I113" s="78"/>
      <c r="J113" s="78"/>
      <c r="K113" s="80"/>
      <c r="L113" s="1"/>
      <c r="M113" s="1"/>
      <c r="N113" s="1"/>
      <c r="O113" s="1"/>
      <c r="P113" s="84"/>
      <c r="Q113" s="84"/>
      <c r="R113" s="84"/>
      <c r="S113" s="1"/>
      <c r="T113" s="1"/>
      <c r="U113" s="1"/>
      <c r="V113" s="1"/>
      <c r="W113" s="1"/>
      <c r="X113" s="1"/>
      <c r="Y113" s="1"/>
      <c r="Z113" s="1"/>
    </row>
    <row r="114" spans="1:26" ht="15.75" customHeight="1" x14ac:dyDescent="0.25">
      <c r="A114" s="78"/>
      <c r="B114" s="78"/>
      <c r="C114" s="78"/>
      <c r="D114" s="78"/>
      <c r="E114" s="78"/>
      <c r="F114" s="78"/>
      <c r="G114" s="78"/>
      <c r="H114" s="78"/>
      <c r="I114" s="78"/>
      <c r="J114" s="78"/>
      <c r="K114" s="80"/>
      <c r="L114" s="1"/>
      <c r="M114" s="1"/>
      <c r="N114" s="1"/>
      <c r="O114" s="1"/>
      <c r="P114" s="84"/>
      <c r="Q114" s="84"/>
      <c r="R114" s="84"/>
      <c r="S114" s="1"/>
      <c r="T114" s="1"/>
      <c r="U114" s="1"/>
      <c r="V114" s="1"/>
      <c r="W114" s="1"/>
      <c r="X114" s="1"/>
      <c r="Y114" s="1"/>
      <c r="Z114" s="1"/>
    </row>
    <row r="115" spans="1:26" ht="15.75" customHeight="1" x14ac:dyDescent="0.25">
      <c r="A115" s="78"/>
      <c r="B115" s="78"/>
      <c r="C115" s="78"/>
      <c r="D115" s="78"/>
      <c r="E115" s="78"/>
      <c r="F115" s="78"/>
      <c r="G115" s="78"/>
      <c r="H115" s="78"/>
      <c r="I115" s="78"/>
      <c r="J115" s="78"/>
      <c r="K115" s="80"/>
      <c r="L115" s="1"/>
      <c r="M115" s="1"/>
      <c r="N115" s="1"/>
      <c r="O115" s="1"/>
      <c r="P115" s="84"/>
      <c r="Q115" s="84"/>
      <c r="R115" s="84"/>
      <c r="S115" s="1"/>
      <c r="T115" s="1"/>
      <c r="U115" s="1"/>
      <c r="V115" s="1"/>
      <c r="W115" s="1"/>
      <c r="X115" s="1"/>
      <c r="Y115" s="1"/>
      <c r="Z115" s="1"/>
    </row>
    <row r="116" spans="1:26" ht="15.75" customHeight="1" x14ac:dyDescent="0.25">
      <c r="A116" s="78"/>
      <c r="B116" s="78"/>
      <c r="C116" s="78"/>
      <c r="D116" s="78"/>
      <c r="E116" s="78"/>
      <c r="F116" s="78"/>
      <c r="G116" s="78"/>
      <c r="H116" s="78"/>
      <c r="I116" s="78"/>
      <c r="J116" s="78"/>
      <c r="K116" s="80"/>
      <c r="L116" s="1"/>
      <c r="M116" s="1"/>
      <c r="N116" s="1"/>
      <c r="O116" s="1"/>
      <c r="P116" s="84"/>
      <c r="Q116" s="84"/>
      <c r="R116" s="84"/>
      <c r="S116" s="1"/>
      <c r="T116" s="1"/>
      <c r="U116" s="1"/>
      <c r="V116" s="1"/>
      <c r="W116" s="1"/>
      <c r="X116" s="1"/>
      <c r="Y116" s="1"/>
      <c r="Z116" s="1"/>
    </row>
    <row r="117" spans="1:26" ht="15.75" customHeight="1" x14ac:dyDescent="0.25">
      <c r="A117" s="78"/>
      <c r="B117" s="78"/>
      <c r="C117" s="78"/>
      <c r="D117" s="78"/>
      <c r="E117" s="78"/>
      <c r="F117" s="78"/>
      <c r="G117" s="78"/>
      <c r="H117" s="78"/>
      <c r="I117" s="78"/>
      <c r="J117" s="78"/>
      <c r="K117" s="80"/>
      <c r="L117" s="1"/>
      <c r="M117" s="1"/>
      <c r="N117" s="1"/>
      <c r="O117" s="1"/>
      <c r="P117" s="84"/>
      <c r="Q117" s="84"/>
      <c r="R117" s="84"/>
      <c r="S117" s="1"/>
      <c r="T117" s="1"/>
      <c r="U117" s="1"/>
      <c r="V117" s="1"/>
      <c r="W117" s="1"/>
      <c r="X117" s="1"/>
      <c r="Y117" s="1"/>
      <c r="Z117" s="1"/>
    </row>
    <row r="118" spans="1:26" ht="15.75" customHeight="1" x14ac:dyDescent="0.25">
      <c r="A118" s="78"/>
      <c r="B118" s="78"/>
      <c r="C118" s="78"/>
      <c r="D118" s="78"/>
      <c r="E118" s="78"/>
      <c r="F118" s="78"/>
      <c r="G118" s="78"/>
      <c r="H118" s="78"/>
      <c r="I118" s="78"/>
      <c r="J118" s="78"/>
      <c r="K118" s="80"/>
      <c r="L118" s="1"/>
      <c r="M118" s="1"/>
      <c r="N118" s="1"/>
      <c r="O118" s="1"/>
      <c r="P118" s="84"/>
      <c r="Q118" s="84"/>
      <c r="R118" s="84"/>
      <c r="S118" s="1"/>
      <c r="T118" s="1"/>
      <c r="U118" s="1"/>
      <c r="V118" s="1"/>
      <c r="W118" s="1"/>
      <c r="X118" s="1"/>
      <c r="Y118" s="1"/>
      <c r="Z118" s="1"/>
    </row>
    <row r="119" spans="1:26" ht="15.75" customHeight="1" x14ac:dyDescent="0.25">
      <c r="A119" s="78"/>
      <c r="B119" s="78"/>
      <c r="C119" s="78"/>
      <c r="D119" s="78"/>
      <c r="E119" s="78"/>
      <c r="F119" s="78"/>
      <c r="G119" s="78"/>
      <c r="H119" s="78"/>
      <c r="I119" s="78"/>
      <c r="J119" s="78"/>
      <c r="K119" s="80"/>
      <c r="L119" s="1"/>
      <c r="M119" s="1"/>
      <c r="N119" s="1"/>
      <c r="O119" s="1"/>
      <c r="P119" s="84"/>
      <c r="Q119" s="84"/>
      <c r="R119" s="84"/>
      <c r="S119" s="1"/>
      <c r="T119" s="1"/>
      <c r="U119" s="1"/>
      <c r="V119" s="1"/>
      <c r="W119" s="1"/>
      <c r="X119" s="1"/>
      <c r="Y119" s="1"/>
      <c r="Z119" s="1"/>
    </row>
    <row r="120" spans="1:26" ht="15.75" customHeight="1" x14ac:dyDescent="0.25">
      <c r="A120" s="78"/>
      <c r="B120" s="78"/>
      <c r="C120" s="78"/>
      <c r="D120" s="78"/>
      <c r="E120" s="78"/>
      <c r="F120" s="78"/>
      <c r="G120" s="78"/>
      <c r="H120" s="78"/>
      <c r="I120" s="78"/>
      <c r="J120" s="78"/>
      <c r="K120" s="80"/>
      <c r="L120" s="1"/>
      <c r="M120" s="1"/>
      <c r="N120" s="1"/>
      <c r="O120" s="1"/>
      <c r="P120" s="84"/>
      <c r="Q120" s="84"/>
      <c r="R120" s="84"/>
      <c r="S120" s="1"/>
      <c r="T120" s="1"/>
      <c r="U120" s="1"/>
      <c r="V120" s="1"/>
      <c r="W120" s="1"/>
      <c r="X120" s="1"/>
      <c r="Y120" s="1"/>
      <c r="Z120" s="1"/>
    </row>
    <row r="121" spans="1:26" ht="15.75" customHeight="1" x14ac:dyDescent="0.25">
      <c r="A121" s="78"/>
      <c r="B121" s="78"/>
      <c r="C121" s="78"/>
      <c r="D121" s="78"/>
      <c r="E121" s="78"/>
      <c r="F121" s="78"/>
      <c r="G121" s="78"/>
      <c r="H121" s="78"/>
      <c r="I121" s="78"/>
      <c r="J121" s="78"/>
      <c r="K121" s="80"/>
      <c r="L121" s="1"/>
      <c r="M121" s="1"/>
      <c r="N121" s="1"/>
      <c r="O121" s="1"/>
      <c r="P121" s="84"/>
      <c r="Q121" s="84"/>
      <c r="R121" s="84"/>
      <c r="S121" s="1"/>
      <c r="T121" s="1"/>
      <c r="U121" s="1"/>
      <c r="V121" s="1"/>
      <c r="W121" s="1"/>
      <c r="X121" s="1"/>
      <c r="Y121" s="1"/>
      <c r="Z121" s="1"/>
    </row>
    <row r="122" spans="1:26" ht="15.75" customHeight="1" x14ac:dyDescent="0.25">
      <c r="A122" s="78"/>
      <c r="B122" s="78"/>
      <c r="C122" s="78"/>
      <c r="D122" s="78"/>
      <c r="E122" s="78"/>
      <c r="F122" s="78"/>
      <c r="G122" s="78"/>
      <c r="H122" s="78"/>
      <c r="I122" s="78"/>
      <c r="J122" s="78"/>
      <c r="K122" s="80"/>
      <c r="L122" s="1"/>
      <c r="M122" s="1"/>
      <c r="N122" s="1"/>
      <c r="O122" s="1"/>
      <c r="P122" s="84"/>
      <c r="Q122" s="84"/>
      <c r="R122" s="84"/>
      <c r="S122" s="1"/>
      <c r="T122" s="1"/>
      <c r="U122" s="1"/>
      <c r="V122" s="1"/>
      <c r="W122" s="1"/>
      <c r="X122" s="1"/>
      <c r="Y122" s="1"/>
      <c r="Z122" s="1"/>
    </row>
    <row r="123" spans="1:26" ht="15.75" customHeight="1" x14ac:dyDescent="0.25">
      <c r="A123" s="78"/>
      <c r="B123" s="78"/>
      <c r="C123" s="78"/>
      <c r="D123" s="78"/>
      <c r="E123" s="78"/>
      <c r="F123" s="78"/>
      <c r="G123" s="78"/>
      <c r="H123" s="78"/>
      <c r="I123" s="78"/>
      <c r="J123" s="78"/>
      <c r="K123" s="80"/>
      <c r="L123" s="1"/>
      <c r="M123" s="1"/>
      <c r="N123" s="1"/>
      <c r="O123" s="1"/>
      <c r="P123" s="84"/>
      <c r="Q123" s="84"/>
      <c r="R123" s="84"/>
      <c r="S123" s="1"/>
      <c r="T123" s="1"/>
      <c r="U123" s="1"/>
      <c r="V123" s="1"/>
      <c r="W123" s="1"/>
      <c r="X123" s="1"/>
      <c r="Y123" s="1"/>
      <c r="Z123" s="1"/>
    </row>
    <row r="124" spans="1:26" ht="15.75" customHeight="1" x14ac:dyDescent="0.25">
      <c r="A124" s="78"/>
      <c r="B124" s="78"/>
      <c r="C124" s="78"/>
      <c r="D124" s="78"/>
      <c r="E124" s="78"/>
      <c r="F124" s="78"/>
      <c r="G124" s="78"/>
      <c r="H124" s="78"/>
      <c r="I124" s="78"/>
      <c r="J124" s="78"/>
      <c r="K124" s="80"/>
      <c r="L124" s="1"/>
      <c r="M124" s="1"/>
      <c r="N124" s="1"/>
      <c r="O124" s="1"/>
      <c r="P124" s="84"/>
      <c r="Q124" s="84"/>
      <c r="R124" s="84"/>
      <c r="S124" s="1"/>
      <c r="T124" s="1"/>
      <c r="U124" s="1"/>
      <c r="V124" s="1"/>
      <c r="W124" s="1"/>
      <c r="X124" s="1"/>
      <c r="Y124" s="1"/>
      <c r="Z124" s="1"/>
    </row>
    <row r="125" spans="1:26" ht="15.75" customHeight="1" x14ac:dyDescent="0.25">
      <c r="A125" s="78"/>
      <c r="B125" s="78"/>
      <c r="C125" s="78"/>
      <c r="D125" s="78"/>
      <c r="E125" s="78"/>
      <c r="F125" s="78"/>
      <c r="G125" s="78"/>
      <c r="H125" s="78"/>
      <c r="I125" s="78"/>
      <c r="J125" s="78"/>
      <c r="K125" s="80"/>
      <c r="L125" s="1"/>
      <c r="M125" s="1"/>
      <c r="N125" s="1"/>
      <c r="O125" s="1"/>
      <c r="P125" s="84"/>
      <c r="Q125" s="84"/>
      <c r="R125" s="84"/>
      <c r="S125" s="1"/>
      <c r="T125" s="1"/>
      <c r="U125" s="1"/>
      <c r="V125" s="1"/>
      <c r="W125" s="1"/>
      <c r="X125" s="1"/>
      <c r="Y125" s="1"/>
      <c r="Z125" s="1"/>
    </row>
    <row r="126" spans="1:26" ht="15.75" customHeight="1" x14ac:dyDescent="0.25">
      <c r="A126" s="78"/>
      <c r="B126" s="78"/>
      <c r="C126" s="78"/>
      <c r="D126" s="78"/>
      <c r="E126" s="78"/>
      <c r="F126" s="78"/>
      <c r="G126" s="78"/>
      <c r="H126" s="78"/>
      <c r="I126" s="78"/>
      <c r="J126" s="78"/>
      <c r="K126" s="80"/>
      <c r="L126" s="1"/>
      <c r="M126" s="1"/>
      <c r="N126" s="1"/>
      <c r="O126" s="1"/>
      <c r="P126" s="84"/>
      <c r="Q126" s="84"/>
      <c r="R126" s="84"/>
      <c r="S126" s="1"/>
      <c r="T126" s="1"/>
      <c r="U126" s="1"/>
      <c r="V126" s="1"/>
      <c r="W126" s="1"/>
      <c r="X126" s="1"/>
      <c r="Y126" s="1"/>
      <c r="Z126" s="1"/>
    </row>
    <row r="127" spans="1:26" ht="15.75" customHeight="1" x14ac:dyDescent="0.25">
      <c r="A127" s="78"/>
      <c r="B127" s="78"/>
      <c r="C127" s="78"/>
      <c r="D127" s="78"/>
      <c r="E127" s="78"/>
      <c r="F127" s="78"/>
      <c r="G127" s="78"/>
      <c r="H127" s="78"/>
      <c r="I127" s="78"/>
      <c r="J127" s="78"/>
      <c r="K127" s="80"/>
      <c r="L127" s="1"/>
      <c r="M127" s="1"/>
      <c r="N127" s="1"/>
      <c r="O127" s="1"/>
      <c r="P127" s="84"/>
      <c r="Q127" s="84"/>
      <c r="R127" s="84"/>
      <c r="S127" s="1"/>
      <c r="T127" s="1"/>
      <c r="U127" s="1"/>
      <c r="V127" s="1"/>
      <c r="W127" s="1"/>
      <c r="X127" s="1"/>
      <c r="Y127" s="1"/>
      <c r="Z127" s="1"/>
    </row>
    <row r="128" spans="1:26" ht="15.75" customHeight="1" x14ac:dyDescent="0.25">
      <c r="A128" s="78"/>
      <c r="B128" s="78"/>
      <c r="C128" s="78"/>
      <c r="D128" s="78"/>
      <c r="E128" s="78"/>
      <c r="F128" s="78"/>
      <c r="G128" s="78"/>
      <c r="H128" s="78"/>
      <c r="I128" s="78"/>
      <c r="J128" s="78"/>
      <c r="K128" s="80"/>
      <c r="L128" s="1"/>
      <c r="M128" s="1"/>
      <c r="N128" s="1"/>
      <c r="O128" s="1"/>
      <c r="P128" s="84"/>
      <c r="Q128" s="84"/>
      <c r="R128" s="84"/>
      <c r="S128" s="1"/>
      <c r="T128" s="1"/>
      <c r="U128" s="1"/>
      <c r="V128" s="1"/>
      <c r="W128" s="1"/>
      <c r="X128" s="1"/>
      <c r="Y128" s="1"/>
      <c r="Z128" s="1"/>
    </row>
    <row r="129" spans="1:26" ht="15.75" customHeight="1" x14ac:dyDescent="0.25">
      <c r="A129" s="78"/>
      <c r="B129" s="78"/>
      <c r="C129" s="78"/>
      <c r="D129" s="78"/>
      <c r="E129" s="78"/>
      <c r="F129" s="78"/>
      <c r="G129" s="78"/>
      <c r="H129" s="78"/>
      <c r="I129" s="78"/>
      <c r="J129" s="78"/>
      <c r="K129" s="80"/>
      <c r="L129" s="1"/>
      <c r="M129" s="1"/>
      <c r="N129" s="1"/>
      <c r="O129" s="1"/>
      <c r="P129" s="84"/>
      <c r="Q129" s="84"/>
      <c r="R129" s="84"/>
      <c r="S129" s="1"/>
      <c r="T129" s="1"/>
      <c r="U129" s="1"/>
      <c r="V129" s="1"/>
      <c r="W129" s="1"/>
      <c r="X129" s="1"/>
      <c r="Y129" s="1"/>
      <c r="Z129" s="1"/>
    </row>
    <row r="130" spans="1:26" ht="15.75" customHeight="1" x14ac:dyDescent="0.25">
      <c r="A130" s="78"/>
      <c r="B130" s="78"/>
      <c r="C130" s="78"/>
      <c r="D130" s="78"/>
      <c r="E130" s="78"/>
      <c r="F130" s="78"/>
      <c r="G130" s="78"/>
      <c r="H130" s="78"/>
      <c r="I130" s="78"/>
      <c r="J130" s="78"/>
      <c r="K130" s="80"/>
      <c r="L130" s="1"/>
      <c r="M130" s="1"/>
      <c r="N130" s="1"/>
      <c r="O130" s="1"/>
      <c r="P130" s="84"/>
      <c r="Q130" s="84"/>
      <c r="R130" s="84"/>
      <c r="S130" s="1"/>
      <c r="T130" s="1"/>
      <c r="U130" s="1"/>
      <c r="V130" s="1"/>
      <c r="W130" s="1"/>
      <c r="X130" s="1"/>
      <c r="Y130" s="1"/>
      <c r="Z130" s="1"/>
    </row>
    <row r="131" spans="1:26" ht="15.75" customHeight="1" x14ac:dyDescent="0.25">
      <c r="A131" s="85"/>
      <c r="B131" s="85"/>
      <c r="C131" s="86"/>
      <c r="D131" s="86"/>
      <c r="E131" s="86"/>
      <c r="F131" s="86"/>
      <c r="G131" s="86"/>
      <c r="H131" s="86"/>
      <c r="I131" s="86"/>
      <c r="J131" s="85"/>
      <c r="K131" s="87"/>
      <c r="L131" s="88"/>
      <c r="M131" s="88"/>
      <c r="N131" s="88"/>
      <c r="O131" s="88"/>
      <c r="P131" s="89"/>
      <c r="Q131" s="89"/>
      <c r="R131" s="89"/>
      <c r="S131" s="88"/>
      <c r="T131" s="88"/>
    </row>
    <row r="132" spans="1:26" ht="15.75" customHeight="1" x14ac:dyDescent="0.25">
      <c r="A132" s="85"/>
      <c r="B132" s="85"/>
      <c r="C132" s="86"/>
      <c r="D132" s="86"/>
      <c r="E132" s="86"/>
      <c r="F132" s="86"/>
      <c r="G132" s="86"/>
      <c r="H132" s="86"/>
      <c r="I132" s="86"/>
      <c r="J132" s="85"/>
      <c r="K132" s="87"/>
      <c r="L132" s="88"/>
      <c r="M132" s="88"/>
      <c r="N132" s="88"/>
      <c r="O132" s="88"/>
      <c r="P132" s="89"/>
      <c r="Q132" s="89"/>
      <c r="R132" s="89"/>
      <c r="S132" s="88"/>
      <c r="T132" s="88"/>
    </row>
    <row r="133" spans="1:26" ht="15.75" customHeight="1" x14ac:dyDescent="0.25">
      <c r="A133" s="85"/>
      <c r="B133" s="85"/>
      <c r="C133" s="86"/>
      <c r="D133" s="86"/>
      <c r="E133" s="86"/>
      <c r="F133" s="86"/>
      <c r="G133" s="86"/>
      <c r="H133" s="86"/>
      <c r="I133" s="86"/>
      <c r="J133" s="85"/>
      <c r="K133" s="87"/>
      <c r="L133" s="88"/>
      <c r="M133" s="88"/>
      <c r="N133" s="88"/>
      <c r="O133" s="88"/>
      <c r="P133" s="89"/>
      <c r="Q133" s="89"/>
      <c r="R133" s="89"/>
      <c r="S133" s="88"/>
      <c r="T133" s="88"/>
    </row>
    <row r="134" spans="1:26" ht="15.75" customHeight="1" x14ac:dyDescent="0.25">
      <c r="A134" s="85"/>
      <c r="B134" s="85"/>
      <c r="C134" s="86"/>
      <c r="D134" s="86"/>
      <c r="E134" s="86"/>
      <c r="F134" s="86"/>
      <c r="G134" s="86"/>
      <c r="H134" s="86"/>
      <c r="I134" s="86"/>
      <c r="J134" s="85"/>
      <c r="K134" s="87"/>
      <c r="L134" s="88"/>
      <c r="M134" s="88"/>
      <c r="N134" s="88"/>
      <c r="O134" s="88"/>
      <c r="P134" s="89"/>
      <c r="Q134" s="89"/>
      <c r="R134" s="89"/>
      <c r="S134" s="88"/>
      <c r="T134" s="88"/>
    </row>
    <row r="135" spans="1:26" ht="15.75" customHeight="1" x14ac:dyDescent="0.25">
      <c r="A135" s="85"/>
      <c r="B135" s="85"/>
      <c r="C135" s="86"/>
      <c r="D135" s="86"/>
      <c r="E135" s="86"/>
      <c r="F135" s="86"/>
      <c r="G135" s="86"/>
      <c r="H135" s="86"/>
      <c r="I135" s="86"/>
      <c r="J135" s="85"/>
      <c r="K135" s="87"/>
      <c r="L135" s="88"/>
      <c r="M135" s="88"/>
      <c r="N135" s="88"/>
      <c r="O135" s="88"/>
      <c r="P135" s="89"/>
      <c r="Q135" s="89"/>
      <c r="R135" s="89"/>
      <c r="S135" s="88"/>
      <c r="T135" s="88"/>
    </row>
    <row r="136" spans="1:26" ht="15.75" customHeight="1" x14ac:dyDescent="0.25">
      <c r="A136" s="85"/>
      <c r="B136" s="85"/>
      <c r="C136" s="86"/>
      <c r="D136" s="86"/>
      <c r="E136" s="86"/>
      <c r="F136" s="86"/>
      <c r="G136" s="86"/>
      <c r="H136" s="86"/>
      <c r="I136" s="86"/>
      <c r="J136" s="85"/>
      <c r="K136" s="87"/>
      <c r="L136" s="88"/>
      <c r="M136" s="88"/>
      <c r="N136" s="88"/>
      <c r="O136" s="88"/>
      <c r="P136" s="89"/>
      <c r="Q136" s="89"/>
      <c r="R136" s="89"/>
      <c r="S136" s="88"/>
      <c r="T136" s="88"/>
    </row>
    <row r="137" spans="1:26" ht="15.75" customHeight="1" x14ac:dyDescent="0.25">
      <c r="A137" s="85"/>
      <c r="B137" s="85"/>
      <c r="C137" s="86"/>
      <c r="D137" s="86"/>
      <c r="E137" s="86"/>
      <c r="F137" s="86"/>
      <c r="G137" s="86"/>
      <c r="H137" s="86"/>
      <c r="I137" s="86"/>
      <c r="J137" s="85"/>
      <c r="K137" s="87"/>
      <c r="L137" s="88"/>
      <c r="M137" s="88"/>
      <c r="N137" s="88"/>
      <c r="O137" s="88"/>
      <c r="P137" s="89"/>
      <c r="Q137" s="89"/>
      <c r="R137" s="89"/>
      <c r="S137" s="88"/>
      <c r="T137" s="88"/>
    </row>
    <row r="138" spans="1:26" ht="15.75" customHeight="1" x14ac:dyDescent="0.25">
      <c r="A138" s="85"/>
      <c r="B138" s="85"/>
      <c r="C138" s="86"/>
      <c r="D138" s="86"/>
      <c r="E138" s="86"/>
      <c r="F138" s="86"/>
      <c r="G138" s="86"/>
      <c r="H138" s="86"/>
      <c r="I138" s="86"/>
      <c r="J138" s="85"/>
      <c r="K138" s="87"/>
      <c r="L138" s="88"/>
      <c r="M138" s="88"/>
      <c r="N138" s="88"/>
      <c r="O138" s="88"/>
      <c r="P138" s="89"/>
      <c r="Q138" s="89"/>
      <c r="R138" s="89"/>
      <c r="S138" s="88"/>
      <c r="T138" s="88"/>
    </row>
    <row r="139" spans="1:26" ht="15.75" customHeight="1" x14ac:dyDescent="0.25">
      <c r="A139" s="85"/>
      <c r="B139" s="85"/>
      <c r="C139" s="86"/>
      <c r="D139" s="86"/>
      <c r="E139" s="86"/>
      <c r="F139" s="86"/>
      <c r="G139" s="86"/>
      <c r="H139" s="86"/>
      <c r="I139" s="86"/>
      <c r="J139" s="85"/>
      <c r="K139" s="87"/>
      <c r="L139" s="88"/>
      <c r="M139" s="88"/>
      <c r="N139" s="88"/>
      <c r="O139" s="88"/>
      <c r="P139" s="89"/>
      <c r="Q139" s="89"/>
      <c r="R139" s="89"/>
      <c r="S139" s="88"/>
      <c r="T139" s="88"/>
    </row>
    <row r="140" spans="1:26" ht="15.75" customHeight="1" x14ac:dyDescent="0.25">
      <c r="A140" s="85"/>
      <c r="B140" s="85"/>
      <c r="C140" s="86"/>
      <c r="D140" s="86"/>
      <c r="E140" s="86"/>
      <c r="F140" s="86"/>
      <c r="G140" s="86"/>
      <c r="H140" s="86"/>
      <c r="I140" s="86"/>
      <c r="J140" s="85"/>
      <c r="K140" s="87"/>
      <c r="L140" s="88"/>
      <c r="M140" s="88"/>
      <c r="N140" s="88"/>
      <c r="O140" s="88"/>
      <c r="P140" s="89"/>
      <c r="Q140" s="89"/>
      <c r="R140" s="89"/>
      <c r="S140" s="88"/>
      <c r="T140" s="88"/>
    </row>
    <row r="141" spans="1:26" ht="15.75" customHeight="1" x14ac:dyDescent="0.25">
      <c r="A141" s="85"/>
      <c r="B141" s="85"/>
      <c r="C141" s="86"/>
      <c r="D141" s="86"/>
      <c r="E141" s="86"/>
      <c r="F141" s="86"/>
      <c r="G141" s="86"/>
      <c r="H141" s="86"/>
      <c r="I141" s="86"/>
      <c r="J141" s="85"/>
      <c r="K141" s="87"/>
      <c r="L141" s="88"/>
      <c r="M141" s="88"/>
      <c r="N141" s="88"/>
      <c r="O141" s="88"/>
      <c r="P141" s="89"/>
      <c r="Q141" s="89"/>
      <c r="R141" s="89"/>
      <c r="S141" s="88"/>
      <c r="T141" s="88"/>
    </row>
    <row r="142" spans="1:26" ht="15.75" customHeight="1" x14ac:dyDescent="0.25">
      <c r="A142" s="85"/>
      <c r="B142" s="85"/>
      <c r="C142" s="86"/>
      <c r="D142" s="86"/>
      <c r="E142" s="86"/>
      <c r="F142" s="86"/>
      <c r="G142" s="86"/>
      <c r="H142" s="86"/>
      <c r="I142" s="86"/>
      <c r="J142" s="85"/>
      <c r="K142" s="87"/>
      <c r="L142" s="88"/>
      <c r="M142" s="88"/>
      <c r="N142" s="88"/>
      <c r="O142" s="88"/>
      <c r="P142" s="89"/>
      <c r="Q142" s="89"/>
      <c r="R142" s="89"/>
      <c r="S142" s="88"/>
      <c r="T142" s="88"/>
    </row>
    <row r="143" spans="1:26" ht="15.75" customHeight="1" x14ac:dyDescent="0.25">
      <c r="A143" s="85"/>
      <c r="B143" s="85"/>
      <c r="C143" s="86"/>
      <c r="D143" s="86"/>
      <c r="E143" s="86"/>
      <c r="F143" s="86"/>
      <c r="G143" s="86"/>
      <c r="H143" s="86"/>
      <c r="I143" s="86"/>
      <c r="J143" s="85"/>
      <c r="K143" s="87"/>
      <c r="L143" s="88"/>
      <c r="M143" s="88"/>
      <c r="N143" s="88"/>
      <c r="O143" s="88"/>
      <c r="P143" s="89"/>
      <c r="Q143" s="89"/>
      <c r="R143" s="89"/>
      <c r="S143" s="88"/>
      <c r="T143" s="88"/>
    </row>
    <row r="144" spans="1:26" ht="15.75" customHeight="1" x14ac:dyDescent="0.25">
      <c r="A144" s="85"/>
      <c r="B144" s="85"/>
      <c r="C144" s="86"/>
      <c r="D144" s="86"/>
      <c r="E144" s="86"/>
      <c r="F144" s="86"/>
      <c r="G144" s="86"/>
      <c r="H144" s="86"/>
      <c r="I144" s="86"/>
      <c r="J144" s="85"/>
      <c r="K144" s="87"/>
      <c r="L144" s="88"/>
      <c r="M144" s="88"/>
      <c r="N144" s="88"/>
      <c r="O144" s="88"/>
      <c r="P144" s="89"/>
      <c r="Q144" s="89"/>
      <c r="R144" s="89"/>
      <c r="S144" s="88"/>
      <c r="T144" s="88"/>
    </row>
    <row r="145" spans="1:20" ht="15.75" customHeight="1" x14ac:dyDescent="0.25">
      <c r="A145" s="85"/>
      <c r="B145" s="85"/>
      <c r="C145" s="86"/>
      <c r="D145" s="86"/>
      <c r="E145" s="86"/>
      <c r="F145" s="86"/>
      <c r="G145" s="86"/>
      <c r="H145" s="86"/>
      <c r="I145" s="86"/>
      <c r="J145" s="85"/>
      <c r="K145" s="87"/>
      <c r="L145" s="88"/>
      <c r="M145" s="88"/>
      <c r="N145" s="88"/>
      <c r="O145" s="88"/>
      <c r="P145" s="89"/>
      <c r="Q145" s="89"/>
      <c r="R145" s="89"/>
      <c r="S145" s="88"/>
      <c r="T145" s="88"/>
    </row>
    <row r="146" spans="1:20" ht="15.75" customHeight="1" x14ac:dyDescent="0.25">
      <c r="A146" s="85"/>
      <c r="B146" s="85"/>
      <c r="C146" s="86"/>
      <c r="D146" s="86"/>
      <c r="E146" s="86"/>
      <c r="F146" s="86"/>
      <c r="G146" s="86"/>
      <c r="H146" s="86"/>
      <c r="I146" s="86"/>
      <c r="J146" s="85"/>
      <c r="K146" s="87"/>
      <c r="L146" s="88"/>
      <c r="M146" s="88"/>
      <c r="N146" s="88"/>
      <c r="O146" s="88"/>
      <c r="P146" s="89"/>
      <c r="Q146" s="89"/>
      <c r="R146" s="89"/>
      <c r="S146" s="88"/>
      <c r="T146" s="88"/>
    </row>
    <row r="147" spans="1:20" ht="15.75" customHeight="1" x14ac:dyDescent="0.25">
      <c r="A147" s="85"/>
      <c r="B147" s="85"/>
      <c r="C147" s="86"/>
      <c r="D147" s="86"/>
      <c r="E147" s="86"/>
      <c r="F147" s="86"/>
      <c r="G147" s="86"/>
      <c r="H147" s="86"/>
      <c r="I147" s="86"/>
      <c r="J147" s="85"/>
      <c r="K147" s="87"/>
      <c r="L147" s="88"/>
      <c r="M147" s="88"/>
      <c r="N147" s="88"/>
      <c r="O147" s="88"/>
      <c r="P147" s="89"/>
      <c r="Q147" s="89"/>
      <c r="R147" s="89"/>
      <c r="S147" s="88"/>
      <c r="T147" s="88"/>
    </row>
    <row r="148" spans="1:20" ht="15.75" customHeight="1" x14ac:dyDescent="0.25">
      <c r="A148" s="85"/>
      <c r="B148" s="85"/>
      <c r="C148" s="86"/>
      <c r="D148" s="86"/>
      <c r="E148" s="86"/>
      <c r="F148" s="86"/>
      <c r="G148" s="86"/>
      <c r="H148" s="86"/>
      <c r="I148" s="86"/>
      <c r="J148" s="85"/>
      <c r="K148" s="87"/>
      <c r="L148" s="88"/>
      <c r="M148" s="88"/>
      <c r="N148" s="88"/>
      <c r="O148" s="88"/>
      <c r="P148" s="89"/>
      <c r="Q148" s="89"/>
      <c r="R148" s="89"/>
      <c r="S148" s="88"/>
      <c r="T148" s="88"/>
    </row>
    <row r="149" spans="1:20" ht="15.75" customHeight="1" x14ac:dyDescent="0.25">
      <c r="A149" s="85"/>
      <c r="B149" s="85"/>
      <c r="C149" s="86"/>
      <c r="D149" s="86"/>
      <c r="E149" s="86"/>
      <c r="F149" s="86"/>
      <c r="G149" s="86"/>
      <c r="H149" s="86"/>
      <c r="I149" s="86"/>
      <c r="J149" s="85"/>
      <c r="K149" s="87"/>
      <c r="L149" s="88"/>
      <c r="M149" s="88"/>
      <c r="N149" s="88"/>
      <c r="O149" s="88"/>
      <c r="P149" s="89"/>
      <c r="Q149" s="89"/>
      <c r="R149" s="89"/>
      <c r="S149" s="88"/>
      <c r="T149" s="88"/>
    </row>
    <row r="150" spans="1:20" ht="15.75" customHeight="1" x14ac:dyDescent="0.25">
      <c r="A150" s="85"/>
      <c r="B150" s="85"/>
      <c r="C150" s="86"/>
      <c r="D150" s="86"/>
      <c r="E150" s="86"/>
      <c r="F150" s="86"/>
      <c r="G150" s="86"/>
      <c r="H150" s="86"/>
      <c r="I150" s="86"/>
      <c r="J150" s="85"/>
      <c r="K150" s="87"/>
      <c r="L150" s="88"/>
      <c r="M150" s="88"/>
      <c r="N150" s="88"/>
      <c r="O150" s="88"/>
      <c r="P150" s="89"/>
      <c r="Q150" s="89"/>
      <c r="R150" s="89"/>
      <c r="S150" s="88"/>
      <c r="T150" s="88"/>
    </row>
    <row r="151" spans="1:20" ht="15.75" customHeight="1" x14ac:dyDescent="0.25">
      <c r="A151" s="85"/>
      <c r="B151" s="85"/>
      <c r="C151" s="86"/>
      <c r="D151" s="86"/>
      <c r="E151" s="86"/>
      <c r="F151" s="86"/>
      <c r="G151" s="86"/>
      <c r="H151" s="86"/>
      <c r="I151" s="86"/>
      <c r="J151" s="85"/>
      <c r="K151" s="87"/>
      <c r="L151" s="88"/>
      <c r="M151" s="88"/>
      <c r="N151" s="88"/>
      <c r="O151" s="88"/>
      <c r="P151" s="89"/>
      <c r="Q151" s="89"/>
      <c r="R151" s="89"/>
      <c r="S151" s="88"/>
      <c r="T151" s="88"/>
    </row>
    <row r="152" spans="1:20" ht="15.75" customHeight="1" x14ac:dyDescent="0.25">
      <c r="A152" s="85"/>
      <c r="B152" s="85"/>
      <c r="C152" s="86"/>
      <c r="D152" s="86"/>
      <c r="E152" s="86"/>
      <c r="F152" s="86"/>
      <c r="G152" s="86"/>
      <c r="H152" s="86"/>
      <c r="I152" s="86"/>
      <c r="J152" s="85"/>
      <c r="K152" s="87"/>
      <c r="L152" s="88"/>
      <c r="M152" s="88"/>
      <c r="N152" s="88"/>
      <c r="O152" s="88"/>
      <c r="P152" s="89"/>
      <c r="Q152" s="89"/>
      <c r="R152" s="89"/>
      <c r="S152" s="88"/>
      <c r="T152" s="88"/>
    </row>
    <row r="153" spans="1:20" ht="15.75" customHeight="1" x14ac:dyDescent="0.25">
      <c r="A153" s="85"/>
      <c r="B153" s="85"/>
      <c r="C153" s="86"/>
      <c r="D153" s="86"/>
      <c r="E153" s="86"/>
      <c r="F153" s="86"/>
      <c r="G153" s="86"/>
      <c r="H153" s="86"/>
      <c r="I153" s="86"/>
      <c r="J153" s="85"/>
      <c r="K153" s="87"/>
      <c r="L153" s="88"/>
      <c r="M153" s="88"/>
      <c r="N153" s="88"/>
      <c r="O153" s="88"/>
      <c r="P153" s="89"/>
      <c r="Q153" s="89"/>
      <c r="R153" s="89"/>
      <c r="S153" s="88"/>
      <c r="T153" s="88"/>
    </row>
    <row r="154" spans="1:20" ht="15.75" customHeight="1" x14ac:dyDescent="0.25">
      <c r="A154" s="85"/>
      <c r="B154" s="85"/>
      <c r="C154" s="86"/>
      <c r="D154" s="86"/>
      <c r="E154" s="86"/>
      <c r="F154" s="86"/>
      <c r="G154" s="86"/>
      <c r="H154" s="86"/>
      <c r="I154" s="86"/>
      <c r="J154" s="85"/>
      <c r="K154" s="87"/>
      <c r="L154" s="88"/>
      <c r="M154" s="88"/>
      <c r="N154" s="88"/>
      <c r="O154" s="88"/>
      <c r="P154" s="89"/>
      <c r="Q154" s="89"/>
      <c r="R154" s="89"/>
      <c r="S154" s="88"/>
      <c r="T154" s="88"/>
    </row>
    <row r="155" spans="1:20" ht="15.75" customHeight="1" x14ac:dyDescent="0.25">
      <c r="A155" s="85"/>
      <c r="B155" s="85"/>
      <c r="C155" s="86"/>
      <c r="D155" s="86"/>
      <c r="E155" s="86"/>
      <c r="F155" s="86"/>
      <c r="G155" s="86"/>
      <c r="H155" s="86"/>
      <c r="I155" s="86"/>
      <c r="J155" s="85"/>
      <c r="K155" s="87"/>
      <c r="L155" s="88"/>
      <c r="M155" s="88"/>
      <c r="N155" s="88"/>
      <c r="O155" s="88"/>
      <c r="P155" s="89"/>
      <c r="Q155" s="89"/>
      <c r="R155" s="89"/>
      <c r="S155" s="88"/>
      <c r="T155" s="88"/>
    </row>
    <row r="156" spans="1:20" ht="15.75" customHeight="1" x14ac:dyDescent="0.25">
      <c r="A156" s="85"/>
      <c r="B156" s="85"/>
      <c r="C156" s="86"/>
      <c r="D156" s="86"/>
      <c r="E156" s="86"/>
      <c r="F156" s="86"/>
      <c r="G156" s="86"/>
      <c r="H156" s="86"/>
      <c r="I156" s="86"/>
      <c r="J156" s="85"/>
      <c r="K156" s="87"/>
      <c r="L156" s="88"/>
      <c r="M156" s="88"/>
      <c r="N156" s="88"/>
      <c r="O156" s="88"/>
      <c r="P156" s="89"/>
      <c r="Q156" s="89"/>
      <c r="R156" s="89"/>
      <c r="S156" s="88"/>
      <c r="T156" s="88"/>
    </row>
    <row r="157" spans="1:20" ht="15.75" customHeight="1" x14ac:dyDescent="0.25">
      <c r="A157" s="85"/>
      <c r="B157" s="85"/>
      <c r="C157" s="86"/>
      <c r="D157" s="86"/>
      <c r="E157" s="86"/>
      <c r="F157" s="86"/>
      <c r="G157" s="86"/>
      <c r="H157" s="86"/>
      <c r="I157" s="86"/>
      <c r="J157" s="85"/>
      <c r="K157" s="87"/>
      <c r="L157" s="88"/>
      <c r="M157" s="88"/>
      <c r="N157" s="88"/>
      <c r="O157" s="88"/>
      <c r="P157" s="89"/>
      <c r="Q157" s="89"/>
      <c r="R157" s="89"/>
      <c r="S157" s="88"/>
      <c r="T157" s="88"/>
    </row>
    <row r="158" spans="1:20" ht="15.75" customHeight="1" x14ac:dyDescent="0.25">
      <c r="A158" s="85"/>
      <c r="B158" s="85"/>
      <c r="C158" s="86"/>
      <c r="D158" s="86"/>
      <c r="E158" s="86"/>
      <c r="F158" s="86"/>
      <c r="G158" s="86"/>
      <c r="H158" s="86"/>
      <c r="I158" s="86"/>
      <c r="J158" s="85"/>
      <c r="K158" s="87"/>
      <c r="L158" s="88"/>
      <c r="M158" s="88"/>
      <c r="N158" s="88"/>
      <c r="O158" s="88"/>
      <c r="P158" s="89"/>
      <c r="Q158" s="89"/>
      <c r="R158" s="89"/>
      <c r="S158" s="88"/>
      <c r="T158" s="88"/>
    </row>
    <row r="159" spans="1:20" ht="15.75" customHeight="1" x14ac:dyDescent="0.25">
      <c r="A159" s="85"/>
      <c r="B159" s="85"/>
      <c r="C159" s="86"/>
      <c r="D159" s="86"/>
      <c r="E159" s="86"/>
      <c r="F159" s="86"/>
      <c r="G159" s="86"/>
      <c r="H159" s="86"/>
      <c r="I159" s="86"/>
      <c r="J159" s="85"/>
      <c r="K159" s="87"/>
      <c r="L159" s="88"/>
      <c r="M159" s="88"/>
      <c r="N159" s="88"/>
      <c r="O159" s="88"/>
      <c r="P159" s="89"/>
      <c r="Q159" s="89"/>
      <c r="R159" s="89"/>
      <c r="S159" s="88"/>
      <c r="T159" s="88"/>
    </row>
    <row r="160" spans="1:20" ht="15.75" customHeight="1" x14ac:dyDescent="0.25">
      <c r="A160" s="85"/>
      <c r="B160" s="85"/>
      <c r="C160" s="86"/>
      <c r="D160" s="86"/>
      <c r="E160" s="86"/>
      <c r="F160" s="86"/>
      <c r="G160" s="86"/>
      <c r="H160" s="86"/>
      <c r="I160" s="86"/>
      <c r="J160" s="85"/>
      <c r="K160" s="87"/>
      <c r="L160" s="88"/>
      <c r="M160" s="88"/>
      <c r="N160" s="88"/>
      <c r="O160" s="88"/>
      <c r="P160" s="89"/>
      <c r="Q160" s="89"/>
      <c r="R160" s="89"/>
      <c r="S160" s="88"/>
      <c r="T160" s="88"/>
    </row>
    <row r="161" spans="1:20" ht="15.75" customHeight="1" x14ac:dyDescent="0.25">
      <c r="A161" s="85"/>
      <c r="B161" s="85"/>
      <c r="C161" s="86"/>
      <c r="D161" s="86"/>
      <c r="E161" s="86"/>
      <c r="F161" s="86"/>
      <c r="G161" s="86"/>
      <c r="H161" s="86"/>
      <c r="I161" s="86"/>
      <c r="J161" s="85"/>
      <c r="K161" s="87"/>
      <c r="L161" s="88"/>
      <c r="M161" s="88"/>
      <c r="N161" s="88"/>
      <c r="O161" s="88"/>
      <c r="P161" s="89"/>
      <c r="Q161" s="89"/>
      <c r="R161" s="89"/>
      <c r="S161" s="88"/>
      <c r="T161" s="88"/>
    </row>
    <row r="162" spans="1:20" ht="15.75" customHeight="1" x14ac:dyDescent="0.25">
      <c r="A162" s="85"/>
      <c r="B162" s="85"/>
      <c r="C162" s="86"/>
      <c r="D162" s="86"/>
      <c r="E162" s="86"/>
      <c r="F162" s="86"/>
      <c r="G162" s="86"/>
      <c r="H162" s="86"/>
      <c r="I162" s="86"/>
      <c r="J162" s="85"/>
      <c r="K162" s="87"/>
      <c r="L162" s="88"/>
      <c r="M162" s="88"/>
      <c r="N162" s="88"/>
      <c r="O162" s="88"/>
      <c r="P162" s="89"/>
      <c r="Q162" s="89"/>
      <c r="R162" s="89"/>
      <c r="S162" s="88"/>
      <c r="T162" s="88"/>
    </row>
    <row r="163" spans="1:20" ht="15.75" customHeight="1" x14ac:dyDescent="0.25">
      <c r="A163" s="85"/>
      <c r="B163" s="85"/>
      <c r="C163" s="86"/>
      <c r="D163" s="86"/>
      <c r="E163" s="86"/>
      <c r="F163" s="86"/>
      <c r="G163" s="86"/>
      <c r="H163" s="86"/>
      <c r="I163" s="86"/>
      <c r="J163" s="85"/>
      <c r="K163" s="87"/>
      <c r="L163" s="88"/>
      <c r="M163" s="88"/>
      <c r="N163" s="88"/>
      <c r="O163" s="88"/>
      <c r="P163" s="89"/>
      <c r="Q163" s="89"/>
      <c r="R163" s="89"/>
      <c r="S163" s="88"/>
      <c r="T163" s="88"/>
    </row>
    <row r="164" spans="1:20" ht="15.75" customHeight="1" x14ac:dyDescent="0.25">
      <c r="A164" s="85"/>
      <c r="B164" s="85"/>
      <c r="C164" s="86"/>
      <c r="D164" s="86"/>
      <c r="E164" s="86"/>
      <c r="F164" s="86"/>
      <c r="G164" s="86"/>
      <c r="H164" s="86"/>
      <c r="I164" s="86"/>
      <c r="J164" s="85"/>
      <c r="K164" s="87"/>
      <c r="L164" s="88"/>
      <c r="M164" s="88"/>
      <c r="N164" s="88"/>
      <c r="O164" s="88"/>
      <c r="P164" s="89"/>
      <c r="Q164" s="89"/>
      <c r="R164" s="89"/>
      <c r="S164" s="88"/>
      <c r="T164" s="88"/>
    </row>
    <row r="165" spans="1:20" ht="15.75" customHeight="1" x14ac:dyDescent="0.25">
      <c r="A165" s="85"/>
      <c r="B165" s="85"/>
      <c r="C165" s="86"/>
      <c r="D165" s="86"/>
      <c r="E165" s="86"/>
      <c r="F165" s="86"/>
      <c r="G165" s="86"/>
      <c r="H165" s="86"/>
      <c r="I165" s="86"/>
      <c r="J165" s="85"/>
      <c r="K165" s="87"/>
      <c r="L165" s="88"/>
      <c r="M165" s="88"/>
      <c r="N165" s="88"/>
      <c r="O165" s="88"/>
      <c r="P165" s="89"/>
      <c r="Q165" s="89"/>
      <c r="R165" s="89"/>
      <c r="S165" s="88"/>
      <c r="T165" s="88"/>
    </row>
    <row r="166" spans="1:20" ht="15.75" customHeight="1" x14ac:dyDescent="0.25">
      <c r="A166" s="85"/>
      <c r="B166" s="85"/>
      <c r="C166" s="86"/>
      <c r="D166" s="86"/>
      <c r="E166" s="86"/>
      <c r="F166" s="86"/>
      <c r="G166" s="86"/>
      <c r="H166" s="86"/>
      <c r="I166" s="86"/>
      <c r="J166" s="85"/>
      <c r="K166" s="87"/>
      <c r="L166" s="88"/>
      <c r="M166" s="88"/>
      <c r="N166" s="88"/>
      <c r="O166" s="88"/>
      <c r="P166" s="89"/>
      <c r="Q166" s="89"/>
      <c r="R166" s="89"/>
      <c r="S166" s="88"/>
      <c r="T166" s="88"/>
    </row>
    <row r="167" spans="1:20" ht="15.75" customHeight="1" x14ac:dyDescent="0.25">
      <c r="A167" s="85"/>
      <c r="B167" s="85"/>
      <c r="C167" s="86"/>
      <c r="D167" s="86"/>
      <c r="E167" s="86"/>
      <c r="F167" s="86"/>
      <c r="G167" s="86"/>
      <c r="H167" s="86"/>
      <c r="I167" s="86"/>
      <c r="J167" s="85"/>
      <c r="K167" s="87"/>
      <c r="L167" s="88"/>
      <c r="M167" s="88"/>
      <c r="N167" s="88"/>
      <c r="O167" s="88"/>
      <c r="P167" s="89"/>
      <c r="Q167" s="89"/>
      <c r="R167" s="89"/>
      <c r="S167" s="88"/>
      <c r="T167" s="88"/>
    </row>
    <row r="168" spans="1:20" ht="15.75" customHeight="1" x14ac:dyDescent="0.25">
      <c r="A168" s="85"/>
      <c r="B168" s="85"/>
      <c r="C168" s="86"/>
      <c r="D168" s="86"/>
      <c r="E168" s="86"/>
      <c r="F168" s="86"/>
      <c r="G168" s="86"/>
      <c r="H168" s="86"/>
      <c r="I168" s="86"/>
      <c r="J168" s="85"/>
      <c r="K168" s="87"/>
      <c r="L168" s="88"/>
      <c r="M168" s="88"/>
      <c r="N168" s="88"/>
      <c r="O168" s="88"/>
      <c r="P168" s="89"/>
      <c r="Q168" s="89"/>
      <c r="R168" s="89"/>
      <c r="S168" s="88"/>
      <c r="T168" s="88"/>
    </row>
    <row r="169" spans="1:20" ht="15.75" customHeight="1" x14ac:dyDescent="0.25">
      <c r="A169" s="85"/>
      <c r="B169" s="85"/>
      <c r="C169" s="86"/>
      <c r="D169" s="86"/>
      <c r="E169" s="86"/>
      <c r="F169" s="86"/>
      <c r="G169" s="86"/>
      <c r="H169" s="86"/>
      <c r="I169" s="86"/>
      <c r="J169" s="85"/>
      <c r="K169" s="87"/>
      <c r="L169" s="88"/>
      <c r="M169" s="88"/>
      <c r="N169" s="88"/>
      <c r="O169" s="88"/>
      <c r="P169" s="89"/>
      <c r="Q169" s="89"/>
      <c r="R169" s="89"/>
      <c r="S169" s="88"/>
      <c r="T169" s="88"/>
    </row>
    <row r="170" spans="1:20" ht="15.75" customHeight="1" x14ac:dyDescent="0.25">
      <c r="A170" s="85"/>
      <c r="B170" s="85"/>
      <c r="C170" s="86"/>
      <c r="D170" s="86"/>
      <c r="E170" s="86"/>
      <c r="F170" s="86"/>
      <c r="G170" s="86"/>
      <c r="H170" s="86"/>
      <c r="I170" s="86"/>
      <c r="J170" s="85"/>
      <c r="K170" s="87"/>
      <c r="L170" s="88"/>
      <c r="M170" s="88"/>
      <c r="N170" s="88"/>
      <c r="O170" s="88"/>
      <c r="P170" s="89"/>
      <c r="Q170" s="89"/>
      <c r="R170" s="89"/>
      <c r="S170" s="88"/>
      <c r="T170" s="88"/>
    </row>
    <row r="171" spans="1:20" ht="15.75" customHeight="1" x14ac:dyDescent="0.25">
      <c r="A171" s="85"/>
      <c r="B171" s="85"/>
      <c r="C171" s="86"/>
      <c r="D171" s="86"/>
      <c r="E171" s="86"/>
      <c r="F171" s="86"/>
      <c r="G171" s="86"/>
      <c r="H171" s="86"/>
      <c r="I171" s="86"/>
      <c r="J171" s="85"/>
      <c r="K171" s="87"/>
      <c r="L171" s="88"/>
      <c r="M171" s="88"/>
      <c r="N171" s="88"/>
      <c r="O171" s="88"/>
      <c r="P171" s="89"/>
      <c r="Q171" s="89"/>
      <c r="R171" s="89"/>
      <c r="S171" s="88"/>
      <c r="T171" s="88"/>
    </row>
    <row r="172" spans="1:20" ht="15.75" customHeight="1" x14ac:dyDescent="0.25">
      <c r="A172" s="85"/>
      <c r="B172" s="85"/>
      <c r="C172" s="86"/>
      <c r="D172" s="86"/>
      <c r="E172" s="86"/>
      <c r="F172" s="86"/>
      <c r="G172" s="86"/>
      <c r="H172" s="86"/>
      <c r="I172" s="86"/>
      <c r="J172" s="85"/>
      <c r="K172" s="87"/>
      <c r="L172" s="88"/>
      <c r="M172" s="88"/>
      <c r="N172" s="88"/>
      <c r="O172" s="88"/>
      <c r="P172" s="89"/>
      <c r="Q172" s="89"/>
      <c r="R172" s="89"/>
      <c r="S172" s="88"/>
      <c r="T172" s="88"/>
    </row>
    <row r="173" spans="1:20" ht="15.75" customHeight="1" x14ac:dyDescent="0.25">
      <c r="A173" s="85"/>
      <c r="B173" s="85"/>
      <c r="C173" s="86"/>
      <c r="D173" s="86"/>
      <c r="E173" s="86"/>
      <c r="F173" s="86"/>
      <c r="G173" s="86"/>
      <c r="H173" s="86"/>
      <c r="I173" s="86"/>
      <c r="J173" s="85"/>
      <c r="K173" s="87"/>
      <c r="L173" s="88"/>
      <c r="M173" s="88"/>
      <c r="N173" s="88"/>
      <c r="O173" s="88"/>
      <c r="P173" s="89"/>
      <c r="Q173" s="89"/>
      <c r="R173" s="89"/>
      <c r="S173" s="88"/>
      <c r="T173" s="88"/>
    </row>
    <row r="174" spans="1:20" ht="15.75" customHeight="1" x14ac:dyDescent="0.25">
      <c r="A174" s="85"/>
      <c r="B174" s="85"/>
      <c r="C174" s="86"/>
      <c r="D174" s="86"/>
      <c r="E174" s="86"/>
      <c r="F174" s="86"/>
      <c r="G174" s="86"/>
      <c r="H174" s="86"/>
      <c r="I174" s="86"/>
      <c r="J174" s="85"/>
      <c r="K174" s="87"/>
      <c r="L174" s="88"/>
      <c r="M174" s="88"/>
      <c r="N174" s="88"/>
      <c r="O174" s="88"/>
      <c r="P174" s="89"/>
      <c r="Q174" s="89"/>
      <c r="R174" s="89"/>
      <c r="S174" s="88"/>
      <c r="T174" s="88"/>
    </row>
    <row r="175" spans="1:20" ht="15.75" customHeight="1" x14ac:dyDescent="0.25">
      <c r="A175" s="85"/>
      <c r="B175" s="85"/>
      <c r="C175" s="86"/>
      <c r="D175" s="86"/>
      <c r="E175" s="86"/>
      <c r="F175" s="86"/>
      <c r="G175" s="86"/>
      <c r="H175" s="86"/>
      <c r="I175" s="86"/>
      <c r="J175" s="85"/>
      <c r="K175" s="87"/>
      <c r="L175" s="88"/>
      <c r="M175" s="88"/>
      <c r="N175" s="88"/>
      <c r="O175" s="88"/>
      <c r="P175" s="89"/>
      <c r="Q175" s="89"/>
      <c r="R175" s="89"/>
      <c r="S175" s="88"/>
      <c r="T175" s="88"/>
    </row>
    <row r="176" spans="1:20" ht="15.75" customHeight="1" x14ac:dyDescent="0.25">
      <c r="A176" s="85"/>
      <c r="B176" s="85"/>
      <c r="C176" s="86"/>
      <c r="D176" s="86"/>
      <c r="E176" s="86"/>
      <c r="F176" s="86"/>
      <c r="G176" s="86"/>
      <c r="H176" s="86"/>
      <c r="I176" s="86"/>
      <c r="J176" s="85"/>
      <c r="K176" s="87"/>
      <c r="L176" s="88"/>
      <c r="M176" s="88"/>
      <c r="N176" s="88"/>
      <c r="O176" s="88"/>
      <c r="P176" s="89"/>
      <c r="Q176" s="89"/>
      <c r="R176" s="89"/>
      <c r="S176" s="88"/>
      <c r="T176" s="88"/>
    </row>
    <row r="177" spans="1:20" ht="15.75" customHeight="1" x14ac:dyDescent="0.25">
      <c r="A177" s="85"/>
      <c r="B177" s="85"/>
      <c r="C177" s="86"/>
      <c r="D177" s="86"/>
      <c r="E177" s="86"/>
      <c r="F177" s="86"/>
      <c r="G177" s="86"/>
      <c r="H177" s="86"/>
      <c r="I177" s="86"/>
      <c r="J177" s="85"/>
      <c r="K177" s="87"/>
      <c r="L177" s="88"/>
      <c r="M177" s="88"/>
      <c r="N177" s="88"/>
      <c r="O177" s="88"/>
      <c r="P177" s="89"/>
      <c r="Q177" s="89"/>
      <c r="R177" s="89"/>
      <c r="S177" s="88"/>
      <c r="T177" s="88"/>
    </row>
    <row r="178" spans="1:20" ht="15.75" customHeight="1" x14ac:dyDescent="0.25">
      <c r="A178" s="85"/>
      <c r="B178" s="85"/>
      <c r="C178" s="86"/>
      <c r="D178" s="86"/>
      <c r="E178" s="86"/>
      <c r="F178" s="86"/>
      <c r="G178" s="86"/>
      <c r="H178" s="86"/>
      <c r="I178" s="86"/>
      <c r="J178" s="85"/>
      <c r="K178" s="87"/>
      <c r="L178" s="88"/>
      <c r="M178" s="88"/>
      <c r="N178" s="88"/>
      <c r="O178" s="88"/>
      <c r="P178" s="89"/>
      <c r="Q178" s="89"/>
      <c r="R178" s="89"/>
      <c r="S178" s="88"/>
      <c r="T178" s="88"/>
    </row>
    <row r="179" spans="1:20" ht="15.75" customHeight="1" x14ac:dyDescent="0.25">
      <c r="A179" s="85"/>
      <c r="B179" s="85"/>
      <c r="C179" s="86"/>
      <c r="D179" s="86"/>
      <c r="E179" s="86"/>
      <c r="F179" s="86"/>
      <c r="G179" s="86"/>
      <c r="H179" s="86"/>
      <c r="I179" s="86"/>
      <c r="J179" s="85"/>
      <c r="K179" s="87"/>
      <c r="L179" s="88"/>
      <c r="M179" s="88"/>
      <c r="N179" s="88"/>
      <c r="O179" s="88"/>
      <c r="P179" s="89"/>
      <c r="Q179" s="89"/>
      <c r="R179" s="89"/>
      <c r="S179" s="88"/>
      <c r="T179" s="88"/>
    </row>
    <row r="180" spans="1:20" ht="15.75" customHeight="1" x14ac:dyDescent="0.25">
      <c r="A180" s="85"/>
      <c r="B180" s="85"/>
      <c r="C180" s="86"/>
      <c r="D180" s="86"/>
      <c r="E180" s="86"/>
      <c r="F180" s="86"/>
      <c r="G180" s="86"/>
      <c r="H180" s="86"/>
      <c r="I180" s="86"/>
      <c r="J180" s="85"/>
      <c r="K180" s="87"/>
      <c r="L180" s="88"/>
      <c r="M180" s="88"/>
      <c r="N180" s="88"/>
      <c r="O180" s="88"/>
      <c r="P180" s="89"/>
      <c r="Q180" s="89"/>
      <c r="R180" s="89"/>
      <c r="S180" s="88"/>
      <c r="T180" s="88"/>
    </row>
    <row r="181" spans="1:20" ht="15.75" customHeight="1" x14ac:dyDescent="0.25">
      <c r="A181" s="85"/>
      <c r="B181" s="85"/>
      <c r="C181" s="86"/>
      <c r="D181" s="86"/>
      <c r="E181" s="86"/>
      <c r="F181" s="86"/>
      <c r="G181" s="86"/>
      <c r="H181" s="86"/>
      <c r="I181" s="86"/>
      <c r="J181" s="85"/>
      <c r="K181" s="87"/>
      <c r="L181" s="88"/>
      <c r="M181" s="88"/>
      <c r="N181" s="88"/>
      <c r="O181" s="88"/>
      <c r="P181" s="89"/>
      <c r="Q181" s="89"/>
      <c r="R181" s="89"/>
      <c r="S181" s="88"/>
      <c r="T181" s="88"/>
    </row>
    <row r="182" spans="1:20" ht="15.75" customHeight="1" x14ac:dyDescent="0.25">
      <c r="A182" s="85"/>
      <c r="B182" s="85"/>
      <c r="C182" s="86"/>
      <c r="D182" s="86"/>
      <c r="E182" s="86"/>
      <c r="F182" s="86"/>
      <c r="G182" s="86"/>
      <c r="H182" s="86"/>
      <c r="I182" s="86"/>
      <c r="J182" s="85"/>
      <c r="K182" s="87"/>
      <c r="L182" s="88"/>
      <c r="M182" s="88"/>
      <c r="N182" s="88"/>
      <c r="O182" s="88"/>
      <c r="P182" s="89"/>
      <c r="Q182" s="89"/>
      <c r="R182" s="89"/>
      <c r="S182" s="88"/>
      <c r="T182" s="88"/>
    </row>
    <row r="183" spans="1:20" ht="15.75" customHeight="1" x14ac:dyDescent="0.25">
      <c r="A183" s="85"/>
      <c r="B183" s="85"/>
      <c r="C183" s="86"/>
      <c r="D183" s="86"/>
      <c r="E183" s="86"/>
      <c r="F183" s="86"/>
      <c r="G183" s="86"/>
      <c r="H183" s="86"/>
      <c r="I183" s="86"/>
      <c r="J183" s="85"/>
      <c r="K183" s="87"/>
      <c r="L183" s="88"/>
      <c r="M183" s="88"/>
      <c r="N183" s="88"/>
      <c r="O183" s="88"/>
      <c r="P183" s="89"/>
      <c r="Q183" s="89"/>
      <c r="R183" s="89"/>
      <c r="S183" s="88"/>
      <c r="T183" s="88"/>
    </row>
    <row r="184" spans="1:20" ht="15.75" customHeight="1" x14ac:dyDescent="0.25">
      <c r="A184" s="85"/>
      <c r="B184" s="85"/>
      <c r="C184" s="86"/>
      <c r="D184" s="86"/>
      <c r="E184" s="86"/>
      <c r="F184" s="86"/>
      <c r="G184" s="86"/>
      <c r="H184" s="86"/>
      <c r="I184" s="86"/>
      <c r="J184" s="85"/>
      <c r="K184" s="87"/>
      <c r="L184" s="88"/>
      <c r="M184" s="88"/>
      <c r="N184" s="88"/>
      <c r="O184" s="88"/>
      <c r="P184" s="89"/>
      <c r="Q184" s="89"/>
      <c r="R184" s="89"/>
      <c r="S184" s="88"/>
      <c r="T184" s="88"/>
    </row>
    <row r="185" spans="1:20" ht="15.75" customHeight="1" x14ac:dyDescent="0.25">
      <c r="A185" s="85"/>
      <c r="B185" s="85"/>
      <c r="C185" s="86"/>
      <c r="D185" s="86"/>
      <c r="E185" s="86"/>
      <c r="F185" s="86"/>
      <c r="G185" s="86"/>
      <c r="H185" s="86"/>
      <c r="I185" s="86"/>
      <c r="J185" s="85"/>
      <c r="K185" s="87"/>
      <c r="L185" s="88"/>
      <c r="M185" s="88"/>
      <c r="N185" s="88"/>
      <c r="O185" s="88"/>
      <c r="P185" s="89"/>
      <c r="Q185" s="89"/>
      <c r="R185" s="89"/>
      <c r="S185" s="88"/>
      <c r="T185" s="88"/>
    </row>
    <row r="186" spans="1:20" ht="15.75" customHeight="1" x14ac:dyDescent="0.25">
      <c r="A186" s="85"/>
      <c r="B186" s="85"/>
      <c r="C186" s="86"/>
      <c r="D186" s="86"/>
      <c r="E186" s="86"/>
      <c r="F186" s="86"/>
      <c r="G186" s="86"/>
      <c r="H186" s="86"/>
      <c r="I186" s="86"/>
      <c r="J186" s="85"/>
      <c r="K186" s="87"/>
      <c r="L186" s="88"/>
      <c r="M186" s="88"/>
      <c r="N186" s="88"/>
      <c r="O186" s="88"/>
      <c r="P186" s="89"/>
      <c r="Q186" s="89"/>
      <c r="R186" s="89"/>
      <c r="S186" s="88"/>
      <c r="T186" s="88"/>
    </row>
    <row r="187" spans="1:20" ht="15.75" customHeight="1" x14ac:dyDescent="0.25">
      <c r="A187" s="85"/>
      <c r="B187" s="85"/>
      <c r="C187" s="86"/>
      <c r="D187" s="86"/>
      <c r="E187" s="86"/>
      <c r="F187" s="86"/>
      <c r="G187" s="86"/>
      <c r="H187" s="86"/>
      <c r="I187" s="86"/>
      <c r="J187" s="85"/>
      <c r="K187" s="87"/>
      <c r="L187" s="88"/>
      <c r="M187" s="88"/>
      <c r="N187" s="88"/>
      <c r="O187" s="88"/>
      <c r="P187" s="89"/>
      <c r="Q187" s="89"/>
      <c r="R187" s="89"/>
      <c r="S187" s="88"/>
      <c r="T187" s="88"/>
    </row>
    <row r="188" spans="1:20" ht="15.75" customHeight="1" x14ac:dyDescent="0.25">
      <c r="A188" s="85"/>
      <c r="B188" s="85"/>
      <c r="C188" s="86"/>
      <c r="D188" s="86"/>
      <c r="E188" s="86"/>
      <c r="F188" s="86"/>
      <c r="G188" s="86"/>
      <c r="H188" s="86"/>
      <c r="I188" s="86"/>
      <c r="J188" s="85"/>
      <c r="K188" s="87"/>
      <c r="L188" s="88"/>
      <c r="M188" s="88"/>
      <c r="N188" s="88"/>
      <c r="O188" s="88"/>
      <c r="P188" s="89"/>
      <c r="Q188" s="89"/>
      <c r="R188" s="89"/>
      <c r="S188" s="88"/>
      <c r="T188" s="88"/>
    </row>
    <row r="189" spans="1:20" ht="15.75" customHeight="1" x14ac:dyDescent="0.25">
      <c r="A189" s="85"/>
      <c r="B189" s="85"/>
      <c r="C189" s="86"/>
      <c r="D189" s="86"/>
      <c r="E189" s="86"/>
      <c r="F189" s="86"/>
      <c r="G189" s="86"/>
      <c r="H189" s="86"/>
      <c r="I189" s="86"/>
      <c r="J189" s="85"/>
      <c r="K189" s="87"/>
      <c r="L189" s="88"/>
      <c r="M189" s="88"/>
      <c r="N189" s="88"/>
      <c r="O189" s="88"/>
      <c r="P189" s="89"/>
      <c r="Q189" s="89"/>
      <c r="R189" s="89"/>
      <c r="S189" s="88"/>
      <c r="T189" s="88"/>
    </row>
    <row r="190" spans="1:20" ht="15.75" customHeight="1" x14ac:dyDescent="0.25">
      <c r="A190" s="85"/>
      <c r="B190" s="85"/>
      <c r="C190" s="86"/>
      <c r="D190" s="86"/>
      <c r="E190" s="86"/>
      <c r="F190" s="86"/>
      <c r="G190" s="86"/>
      <c r="H190" s="86"/>
      <c r="I190" s="86"/>
      <c r="J190" s="85"/>
      <c r="K190" s="87"/>
      <c r="L190" s="88"/>
      <c r="M190" s="88"/>
      <c r="N190" s="88"/>
      <c r="O190" s="88"/>
      <c r="P190" s="89"/>
      <c r="Q190" s="89"/>
      <c r="R190" s="89"/>
      <c r="S190" s="88"/>
      <c r="T190" s="88"/>
    </row>
    <row r="191" spans="1:20" ht="15.75" customHeight="1" x14ac:dyDescent="0.25">
      <c r="A191" s="85"/>
      <c r="B191" s="85"/>
      <c r="C191" s="86"/>
      <c r="D191" s="86"/>
      <c r="E191" s="86"/>
      <c r="F191" s="86"/>
      <c r="G191" s="86"/>
      <c r="H191" s="86"/>
      <c r="I191" s="86"/>
      <c r="J191" s="85"/>
      <c r="K191" s="87"/>
      <c r="L191" s="88"/>
      <c r="M191" s="88"/>
      <c r="N191" s="88"/>
      <c r="O191" s="88"/>
      <c r="P191" s="89"/>
      <c r="Q191" s="89"/>
      <c r="R191" s="89"/>
      <c r="S191" s="88"/>
      <c r="T191" s="88"/>
    </row>
    <row r="192" spans="1:20" ht="15.75" customHeight="1" x14ac:dyDescent="0.25">
      <c r="A192" s="85"/>
      <c r="B192" s="85"/>
      <c r="C192" s="86"/>
      <c r="D192" s="86"/>
      <c r="E192" s="86"/>
      <c r="F192" s="86"/>
      <c r="G192" s="86"/>
      <c r="H192" s="86"/>
      <c r="I192" s="86"/>
      <c r="J192" s="85"/>
      <c r="K192" s="87"/>
      <c r="L192" s="88"/>
      <c r="M192" s="88"/>
      <c r="N192" s="88"/>
      <c r="O192" s="88"/>
      <c r="P192" s="89"/>
      <c r="Q192" s="89"/>
      <c r="R192" s="89"/>
      <c r="S192" s="88"/>
      <c r="T192" s="88"/>
    </row>
    <row r="193" spans="1:20" ht="15.75" customHeight="1" x14ac:dyDescent="0.25">
      <c r="A193" s="85"/>
      <c r="B193" s="85"/>
      <c r="C193" s="86"/>
      <c r="D193" s="86"/>
      <c r="E193" s="86"/>
      <c r="F193" s="86"/>
      <c r="G193" s="86"/>
      <c r="H193" s="86"/>
      <c r="I193" s="86"/>
      <c r="J193" s="85"/>
      <c r="K193" s="87"/>
      <c r="L193" s="88"/>
      <c r="M193" s="88"/>
      <c r="N193" s="88"/>
      <c r="O193" s="88"/>
      <c r="P193" s="89"/>
      <c r="Q193" s="89"/>
      <c r="R193" s="89"/>
      <c r="S193" s="88"/>
      <c r="T193" s="88"/>
    </row>
    <row r="194" spans="1:20" ht="15.75" customHeight="1" x14ac:dyDescent="0.25">
      <c r="A194" s="85"/>
      <c r="B194" s="85"/>
      <c r="C194" s="86"/>
      <c r="D194" s="86"/>
      <c r="E194" s="86"/>
      <c r="F194" s="86"/>
      <c r="G194" s="86"/>
      <c r="H194" s="86"/>
      <c r="I194" s="86"/>
      <c r="J194" s="85"/>
      <c r="K194" s="87"/>
      <c r="L194" s="88"/>
      <c r="M194" s="88"/>
      <c r="N194" s="88"/>
      <c r="O194" s="88"/>
      <c r="P194" s="89"/>
      <c r="Q194" s="89"/>
      <c r="R194" s="89"/>
      <c r="S194" s="88"/>
      <c r="T194" s="88"/>
    </row>
    <row r="195" spans="1:20" ht="15.75" customHeight="1" x14ac:dyDescent="0.25">
      <c r="A195" s="85"/>
      <c r="B195" s="85"/>
      <c r="C195" s="86"/>
      <c r="D195" s="86"/>
      <c r="E195" s="86"/>
      <c r="F195" s="86"/>
      <c r="G195" s="86"/>
      <c r="H195" s="86"/>
      <c r="I195" s="86"/>
      <c r="J195" s="85"/>
      <c r="K195" s="87"/>
      <c r="L195" s="88"/>
      <c r="M195" s="88"/>
      <c r="N195" s="88"/>
      <c r="O195" s="88"/>
      <c r="P195" s="89"/>
      <c r="Q195" s="89"/>
      <c r="R195" s="89"/>
      <c r="S195" s="88"/>
      <c r="T195" s="88"/>
    </row>
    <row r="196" spans="1:20" ht="15.75" customHeight="1" x14ac:dyDescent="0.25">
      <c r="A196" s="85"/>
      <c r="B196" s="85"/>
      <c r="C196" s="86"/>
      <c r="D196" s="86"/>
      <c r="E196" s="86"/>
      <c r="F196" s="86"/>
      <c r="G196" s="86"/>
      <c r="H196" s="86"/>
      <c r="I196" s="86"/>
      <c r="J196" s="85"/>
      <c r="K196" s="87"/>
      <c r="L196" s="88"/>
      <c r="M196" s="88"/>
      <c r="N196" s="88"/>
      <c r="O196" s="88"/>
      <c r="P196" s="89"/>
      <c r="Q196" s="89"/>
      <c r="R196" s="89"/>
      <c r="S196" s="88"/>
      <c r="T196" s="88"/>
    </row>
    <row r="197" spans="1:20" ht="15.75" customHeight="1" x14ac:dyDescent="0.25">
      <c r="A197" s="85"/>
      <c r="B197" s="85"/>
      <c r="C197" s="86"/>
      <c r="D197" s="86"/>
      <c r="E197" s="86"/>
      <c r="F197" s="86"/>
      <c r="G197" s="86"/>
      <c r="H197" s="86"/>
      <c r="I197" s="86"/>
      <c r="J197" s="85"/>
      <c r="K197" s="87"/>
      <c r="L197" s="88"/>
      <c r="M197" s="88"/>
      <c r="N197" s="88"/>
      <c r="O197" s="88"/>
      <c r="P197" s="89"/>
      <c r="Q197" s="89"/>
      <c r="R197" s="89"/>
      <c r="S197" s="88"/>
      <c r="T197" s="88"/>
    </row>
    <row r="198" spans="1:20" ht="15.75" customHeight="1" x14ac:dyDescent="0.25">
      <c r="A198" s="85"/>
      <c r="B198" s="85"/>
      <c r="C198" s="86"/>
      <c r="D198" s="86"/>
      <c r="E198" s="86"/>
      <c r="F198" s="86"/>
      <c r="G198" s="86"/>
      <c r="H198" s="86"/>
      <c r="I198" s="86"/>
      <c r="J198" s="85"/>
      <c r="K198" s="87"/>
      <c r="L198" s="88"/>
      <c r="M198" s="88"/>
      <c r="N198" s="88"/>
      <c r="O198" s="88"/>
      <c r="P198" s="89"/>
      <c r="Q198" s="89"/>
      <c r="R198" s="89"/>
      <c r="S198" s="88"/>
      <c r="T198" s="88"/>
    </row>
    <row r="199" spans="1:20" ht="15.75" customHeight="1" x14ac:dyDescent="0.25">
      <c r="A199" s="85"/>
      <c r="B199" s="85"/>
      <c r="C199" s="86"/>
      <c r="D199" s="86"/>
      <c r="E199" s="86"/>
      <c r="F199" s="86"/>
      <c r="G199" s="86"/>
      <c r="H199" s="86"/>
      <c r="I199" s="86"/>
      <c r="J199" s="85"/>
      <c r="K199" s="87"/>
      <c r="L199" s="88"/>
      <c r="M199" s="88"/>
      <c r="N199" s="88"/>
      <c r="O199" s="88"/>
      <c r="P199" s="89"/>
      <c r="Q199" s="89"/>
      <c r="R199" s="89"/>
      <c r="S199" s="88"/>
      <c r="T199" s="88"/>
    </row>
    <row r="200" spans="1:20" ht="15.75" customHeight="1" x14ac:dyDescent="0.25">
      <c r="A200" s="85"/>
      <c r="B200" s="85"/>
      <c r="C200" s="86"/>
      <c r="D200" s="86"/>
      <c r="E200" s="86"/>
      <c r="F200" s="86"/>
      <c r="G200" s="86"/>
      <c r="H200" s="86"/>
      <c r="I200" s="86"/>
      <c r="J200" s="85"/>
      <c r="K200" s="87"/>
      <c r="L200" s="88"/>
      <c r="M200" s="88"/>
      <c r="N200" s="88"/>
      <c r="O200" s="88"/>
      <c r="P200" s="89"/>
      <c r="Q200" s="89"/>
      <c r="R200" s="89"/>
      <c r="S200" s="88"/>
      <c r="T200" s="88"/>
    </row>
    <row r="201" spans="1:20" ht="15.75" customHeight="1" x14ac:dyDescent="0.25">
      <c r="A201" s="85"/>
      <c r="B201" s="85"/>
      <c r="C201" s="86"/>
      <c r="D201" s="86"/>
      <c r="E201" s="86"/>
      <c r="F201" s="86"/>
      <c r="G201" s="86"/>
      <c r="H201" s="86"/>
      <c r="I201" s="86"/>
      <c r="J201" s="85"/>
      <c r="K201" s="87"/>
      <c r="L201" s="88"/>
      <c r="M201" s="88"/>
      <c r="N201" s="88"/>
      <c r="O201" s="88"/>
      <c r="P201" s="89"/>
      <c r="Q201" s="89"/>
      <c r="R201" s="89"/>
      <c r="S201" s="88"/>
      <c r="T201" s="88"/>
    </row>
    <row r="202" spans="1:20" ht="15.75" customHeight="1" x14ac:dyDescent="0.25">
      <c r="A202" s="85"/>
      <c r="B202" s="85"/>
      <c r="C202" s="86"/>
      <c r="D202" s="86"/>
      <c r="E202" s="86"/>
      <c r="F202" s="86"/>
      <c r="G202" s="86"/>
      <c r="H202" s="86"/>
      <c r="I202" s="86"/>
      <c r="J202" s="85"/>
      <c r="K202" s="87"/>
      <c r="L202" s="88"/>
      <c r="M202" s="88"/>
      <c r="N202" s="88"/>
      <c r="O202" s="88"/>
      <c r="P202" s="89"/>
      <c r="Q202" s="89"/>
      <c r="R202" s="89"/>
      <c r="S202" s="88"/>
      <c r="T202" s="88"/>
    </row>
    <row r="203" spans="1:20" ht="15.75" customHeight="1" x14ac:dyDescent="0.25">
      <c r="A203" s="85"/>
      <c r="B203" s="85"/>
      <c r="C203" s="86"/>
      <c r="D203" s="86"/>
      <c r="E203" s="86"/>
      <c r="F203" s="86"/>
      <c r="G203" s="86"/>
      <c r="H203" s="86"/>
      <c r="I203" s="86"/>
      <c r="J203" s="85"/>
      <c r="K203" s="87"/>
      <c r="L203" s="88"/>
      <c r="M203" s="88"/>
      <c r="N203" s="88"/>
      <c r="O203" s="88"/>
      <c r="P203" s="89"/>
      <c r="Q203" s="89"/>
      <c r="R203" s="89"/>
      <c r="S203" s="88"/>
      <c r="T203" s="88"/>
    </row>
    <row r="204" spans="1:20" ht="15.75" customHeight="1" x14ac:dyDescent="0.25">
      <c r="A204" s="85"/>
      <c r="B204" s="85"/>
      <c r="C204" s="86"/>
      <c r="D204" s="86"/>
      <c r="E204" s="86"/>
      <c r="F204" s="86"/>
      <c r="G204" s="86"/>
      <c r="H204" s="86"/>
      <c r="I204" s="86"/>
      <c r="J204" s="85"/>
      <c r="K204" s="87"/>
      <c r="L204" s="88"/>
      <c r="M204" s="88"/>
      <c r="N204" s="88"/>
      <c r="O204" s="88"/>
      <c r="P204" s="89"/>
      <c r="Q204" s="89"/>
      <c r="R204" s="89"/>
      <c r="S204" s="88"/>
      <c r="T204" s="88"/>
    </row>
    <row r="205" spans="1:20" ht="15.75" customHeight="1" x14ac:dyDescent="0.25">
      <c r="A205" s="85"/>
      <c r="B205" s="85"/>
      <c r="C205" s="86"/>
      <c r="D205" s="86"/>
      <c r="E205" s="86"/>
      <c r="F205" s="86"/>
      <c r="G205" s="86"/>
      <c r="H205" s="86"/>
      <c r="I205" s="86"/>
      <c r="J205" s="85"/>
      <c r="K205" s="87"/>
      <c r="L205" s="88"/>
      <c r="M205" s="88"/>
      <c r="N205" s="88"/>
      <c r="O205" s="88"/>
      <c r="P205" s="89"/>
      <c r="Q205" s="89"/>
      <c r="R205" s="89"/>
      <c r="S205" s="88"/>
      <c r="T205" s="88"/>
    </row>
    <row r="206" spans="1:20" ht="15.75" customHeight="1" x14ac:dyDescent="0.25">
      <c r="A206" s="85"/>
      <c r="B206" s="85"/>
      <c r="C206" s="86"/>
      <c r="D206" s="86"/>
      <c r="E206" s="86"/>
      <c r="F206" s="86"/>
      <c r="G206" s="86"/>
      <c r="H206" s="86"/>
      <c r="I206" s="86"/>
      <c r="J206" s="85"/>
      <c r="K206" s="87"/>
      <c r="L206" s="88"/>
      <c r="M206" s="88"/>
      <c r="N206" s="88"/>
      <c r="O206" s="88"/>
      <c r="P206" s="89"/>
      <c r="Q206" s="89"/>
      <c r="R206" s="89"/>
      <c r="S206" s="88"/>
      <c r="T206" s="88"/>
    </row>
    <row r="207" spans="1:20" ht="15.75" customHeight="1" x14ac:dyDescent="0.25">
      <c r="A207" s="85"/>
      <c r="B207" s="85"/>
      <c r="C207" s="86"/>
      <c r="D207" s="86"/>
      <c r="E207" s="86"/>
      <c r="F207" s="86"/>
      <c r="G207" s="86"/>
      <c r="H207" s="86"/>
      <c r="I207" s="86"/>
      <c r="J207" s="85"/>
      <c r="K207" s="87"/>
      <c r="L207" s="88"/>
      <c r="M207" s="88"/>
      <c r="N207" s="88"/>
      <c r="O207" s="88"/>
      <c r="P207" s="89"/>
      <c r="Q207" s="89"/>
      <c r="R207" s="89"/>
      <c r="S207" s="88"/>
      <c r="T207" s="88"/>
    </row>
    <row r="208" spans="1:20" ht="15.75" customHeight="1" x14ac:dyDescent="0.25">
      <c r="A208" s="85"/>
      <c r="B208" s="85"/>
      <c r="C208" s="86"/>
      <c r="D208" s="86"/>
      <c r="E208" s="86"/>
      <c r="F208" s="86"/>
      <c r="G208" s="86"/>
      <c r="H208" s="86"/>
      <c r="I208" s="86"/>
      <c r="J208" s="85"/>
      <c r="K208" s="87"/>
      <c r="L208" s="88"/>
      <c r="M208" s="88"/>
      <c r="N208" s="88"/>
      <c r="O208" s="88"/>
      <c r="P208" s="89"/>
      <c r="Q208" s="89"/>
      <c r="R208" s="89"/>
      <c r="S208" s="88"/>
      <c r="T208" s="88"/>
    </row>
    <row r="209" spans="1:20" ht="15.75" customHeight="1" x14ac:dyDescent="0.25">
      <c r="A209" s="85"/>
      <c r="B209" s="85"/>
      <c r="C209" s="86"/>
      <c r="D209" s="86"/>
      <c r="E209" s="86"/>
      <c r="F209" s="86"/>
      <c r="G209" s="86"/>
      <c r="H209" s="86"/>
      <c r="I209" s="86"/>
      <c r="J209" s="85"/>
      <c r="K209" s="87"/>
      <c r="L209" s="88"/>
      <c r="M209" s="88"/>
      <c r="N209" s="88"/>
      <c r="O209" s="88"/>
      <c r="P209" s="89"/>
      <c r="Q209" s="89"/>
      <c r="R209" s="89"/>
      <c r="S209" s="88"/>
      <c r="T209" s="88"/>
    </row>
    <row r="210" spans="1:20" ht="15.75" customHeight="1" x14ac:dyDescent="0.25">
      <c r="A210" s="85"/>
      <c r="B210" s="85"/>
      <c r="C210" s="86"/>
      <c r="D210" s="86"/>
      <c r="E210" s="86"/>
      <c r="F210" s="86"/>
      <c r="G210" s="86"/>
      <c r="H210" s="86"/>
      <c r="I210" s="86"/>
      <c r="J210" s="85"/>
      <c r="K210" s="87"/>
      <c r="L210" s="88"/>
      <c r="M210" s="88"/>
      <c r="N210" s="88"/>
      <c r="O210" s="88"/>
      <c r="P210" s="89"/>
      <c r="Q210" s="89"/>
      <c r="R210" s="89"/>
      <c r="S210" s="88"/>
      <c r="T210" s="88"/>
    </row>
    <row r="211" spans="1:20" ht="15.75" customHeight="1" x14ac:dyDescent="0.25">
      <c r="A211" s="85"/>
      <c r="B211" s="85"/>
      <c r="C211" s="86"/>
      <c r="D211" s="86"/>
      <c r="E211" s="86"/>
      <c r="F211" s="86"/>
      <c r="G211" s="86"/>
      <c r="H211" s="86"/>
      <c r="I211" s="86"/>
      <c r="J211" s="85"/>
      <c r="K211" s="87"/>
      <c r="L211" s="88"/>
      <c r="M211" s="88"/>
      <c r="N211" s="88"/>
      <c r="O211" s="88"/>
      <c r="P211" s="89"/>
      <c r="Q211" s="89"/>
      <c r="R211" s="89"/>
      <c r="S211" s="88"/>
      <c r="T211" s="88"/>
    </row>
    <row r="212" spans="1:20" ht="15.75" customHeight="1" x14ac:dyDescent="0.25">
      <c r="A212" s="85"/>
      <c r="B212" s="85"/>
      <c r="C212" s="86"/>
      <c r="D212" s="86"/>
      <c r="E212" s="86"/>
      <c r="F212" s="86"/>
      <c r="G212" s="86"/>
      <c r="H212" s="86"/>
      <c r="I212" s="86"/>
      <c r="J212" s="85"/>
      <c r="K212" s="87"/>
      <c r="L212" s="88"/>
      <c r="M212" s="88"/>
      <c r="N212" s="88"/>
      <c r="O212" s="88"/>
      <c r="P212" s="89"/>
      <c r="Q212" s="89"/>
      <c r="R212" s="89"/>
      <c r="S212" s="88"/>
      <c r="T212" s="88"/>
    </row>
    <row r="213" spans="1:20" ht="15.75" customHeight="1" x14ac:dyDescent="0.25">
      <c r="A213" s="85"/>
      <c r="B213" s="85"/>
      <c r="C213" s="86"/>
      <c r="D213" s="86"/>
      <c r="E213" s="86"/>
      <c r="F213" s="86"/>
      <c r="G213" s="86"/>
      <c r="H213" s="86"/>
      <c r="I213" s="86"/>
      <c r="J213" s="85"/>
      <c r="K213" s="87"/>
      <c r="L213" s="88"/>
      <c r="M213" s="88"/>
      <c r="N213" s="88"/>
      <c r="O213" s="88"/>
      <c r="P213" s="89"/>
      <c r="Q213" s="89"/>
      <c r="R213" s="89"/>
      <c r="S213" s="88"/>
      <c r="T213" s="88"/>
    </row>
    <row r="214" spans="1:20" ht="15.75" customHeight="1" x14ac:dyDescent="0.25">
      <c r="A214" s="85"/>
      <c r="B214" s="85"/>
      <c r="C214" s="86"/>
      <c r="D214" s="86"/>
      <c r="E214" s="86"/>
      <c r="F214" s="86"/>
      <c r="G214" s="86"/>
      <c r="H214" s="86"/>
      <c r="I214" s="86"/>
      <c r="J214" s="85"/>
      <c r="K214" s="87"/>
      <c r="L214" s="88"/>
      <c r="M214" s="88"/>
      <c r="N214" s="88"/>
      <c r="O214" s="88"/>
      <c r="P214" s="89"/>
      <c r="Q214" s="89"/>
      <c r="R214" s="89"/>
      <c r="S214" s="88"/>
      <c r="T214" s="88"/>
    </row>
    <row r="215" spans="1:20" ht="15.75" customHeight="1" x14ac:dyDescent="0.25">
      <c r="A215" s="85"/>
      <c r="B215" s="85"/>
      <c r="C215" s="86"/>
      <c r="D215" s="86"/>
      <c r="E215" s="86"/>
      <c r="F215" s="86"/>
      <c r="G215" s="86"/>
      <c r="H215" s="86"/>
      <c r="I215" s="86"/>
      <c r="J215" s="85"/>
      <c r="K215" s="87"/>
      <c r="L215" s="88"/>
      <c r="M215" s="88"/>
      <c r="N215" s="88"/>
      <c r="O215" s="88"/>
      <c r="P215" s="89"/>
      <c r="Q215" s="89"/>
      <c r="R215" s="89"/>
      <c r="S215" s="88"/>
      <c r="T215" s="88"/>
    </row>
    <row r="216" spans="1:20" ht="15.75" customHeight="1" x14ac:dyDescent="0.25">
      <c r="A216" s="85"/>
      <c r="B216" s="85"/>
      <c r="C216" s="86"/>
      <c r="D216" s="86"/>
      <c r="E216" s="86"/>
      <c r="F216" s="86"/>
      <c r="G216" s="86"/>
      <c r="H216" s="86"/>
      <c r="I216" s="86"/>
      <c r="J216" s="85"/>
      <c r="K216" s="87"/>
      <c r="L216" s="88"/>
      <c r="M216" s="88"/>
      <c r="N216" s="88"/>
      <c r="O216" s="88"/>
      <c r="P216" s="89"/>
      <c r="Q216" s="89"/>
      <c r="R216" s="89"/>
      <c r="S216" s="88"/>
      <c r="T216" s="88"/>
    </row>
    <row r="217" spans="1:20" ht="15.75" customHeight="1" x14ac:dyDescent="0.25">
      <c r="A217" s="85"/>
      <c r="B217" s="85"/>
      <c r="C217" s="86"/>
      <c r="D217" s="86"/>
      <c r="E217" s="86"/>
      <c r="F217" s="86"/>
      <c r="G217" s="86"/>
      <c r="H217" s="86"/>
      <c r="I217" s="86"/>
      <c r="J217" s="85"/>
      <c r="K217" s="87"/>
      <c r="L217" s="88"/>
      <c r="M217" s="88"/>
      <c r="N217" s="88"/>
      <c r="O217" s="88"/>
      <c r="P217" s="89"/>
      <c r="Q217" s="89"/>
      <c r="R217" s="89"/>
      <c r="S217" s="88"/>
      <c r="T217" s="88"/>
    </row>
    <row r="218" spans="1:20" ht="15.75" customHeight="1" x14ac:dyDescent="0.25">
      <c r="A218" s="85"/>
      <c r="B218" s="85"/>
      <c r="C218" s="86"/>
      <c r="D218" s="86"/>
      <c r="E218" s="86"/>
      <c r="F218" s="86"/>
      <c r="G218" s="86"/>
      <c r="H218" s="86"/>
      <c r="I218" s="86"/>
      <c r="J218" s="85"/>
      <c r="K218" s="87"/>
      <c r="L218" s="88"/>
      <c r="M218" s="88"/>
      <c r="N218" s="88"/>
      <c r="O218" s="88"/>
      <c r="P218" s="89"/>
      <c r="Q218" s="89"/>
      <c r="R218" s="89"/>
      <c r="S218" s="88"/>
      <c r="T218" s="88"/>
    </row>
    <row r="219" spans="1:20" ht="15.75" customHeight="1" x14ac:dyDescent="0.25">
      <c r="A219" s="85"/>
      <c r="B219" s="85"/>
      <c r="C219" s="86"/>
      <c r="D219" s="86"/>
      <c r="E219" s="86"/>
      <c r="F219" s="86"/>
      <c r="G219" s="86"/>
      <c r="H219" s="86"/>
      <c r="I219" s="86"/>
      <c r="J219" s="85"/>
      <c r="K219" s="87"/>
      <c r="L219" s="88"/>
      <c r="M219" s="88"/>
      <c r="N219" s="88"/>
      <c r="O219" s="88"/>
      <c r="P219" s="89"/>
      <c r="Q219" s="89"/>
      <c r="R219" s="89"/>
      <c r="S219" s="88"/>
      <c r="T219" s="88"/>
    </row>
    <row r="220" spans="1:20" ht="15.75" customHeight="1" x14ac:dyDescent="0.25">
      <c r="A220" s="85"/>
      <c r="B220" s="85"/>
      <c r="C220" s="86"/>
      <c r="D220" s="86"/>
      <c r="E220" s="86"/>
      <c r="F220" s="86"/>
      <c r="G220" s="86"/>
      <c r="H220" s="86"/>
      <c r="I220" s="86"/>
      <c r="J220" s="85"/>
      <c r="K220" s="87"/>
      <c r="L220" s="88"/>
      <c r="M220" s="88"/>
      <c r="N220" s="88"/>
      <c r="O220" s="88"/>
      <c r="P220" s="89"/>
      <c r="Q220" s="89"/>
      <c r="R220" s="89"/>
      <c r="S220" s="88"/>
      <c r="T220" s="88"/>
    </row>
    <row r="221" spans="1:20" ht="15.75" customHeight="1" x14ac:dyDescent="0.25">
      <c r="A221" s="85"/>
      <c r="B221" s="85"/>
      <c r="C221" s="86"/>
      <c r="D221" s="86"/>
      <c r="E221" s="86"/>
      <c r="F221" s="86"/>
      <c r="G221" s="86"/>
      <c r="H221" s="86"/>
      <c r="I221" s="86"/>
      <c r="J221" s="85"/>
      <c r="K221" s="87"/>
      <c r="L221" s="88"/>
      <c r="M221" s="88"/>
      <c r="N221" s="88"/>
      <c r="O221" s="88"/>
      <c r="P221" s="89"/>
      <c r="Q221" s="89"/>
      <c r="R221" s="89"/>
      <c r="S221" s="88"/>
      <c r="T221" s="88"/>
    </row>
    <row r="222" spans="1:20" ht="15.75" customHeight="1" x14ac:dyDescent="0.25">
      <c r="A222" s="85"/>
      <c r="B222" s="85"/>
      <c r="C222" s="86"/>
      <c r="D222" s="86"/>
      <c r="E222" s="86"/>
      <c r="F222" s="86"/>
      <c r="G222" s="86"/>
      <c r="H222" s="86"/>
      <c r="I222" s="86"/>
      <c r="J222" s="85"/>
      <c r="K222" s="87"/>
      <c r="L222" s="88"/>
      <c r="M222" s="88"/>
      <c r="N222" s="88"/>
      <c r="O222" s="88"/>
      <c r="P222" s="89"/>
      <c r="Q222" s="89"/>
      <c r="R222" s="89"/>
      <c r="S222" s="88"/>
      <c r="T222" s="88"/>
    </row>
    <row r="223" spans="1:20" ht="15.75" customHeight="1" x14ac:dyDescent="0.25">
      <c r="A223" s="85"/>
      <c r="B223" s="85"/>
      <c r="C223" s="86"/>
      <c r="D223" s="86"/>
      <c r="E223" s="86"/>
      <c r="F223" s="86"/>
      <c r="G223" s="86"/>
      <c r="H223" s="86"/>
      <c r="I223" s="86"/>
      <c r="J223" s="85"/>
      <c r="K223" s="87"/>
      <c r="L223" s="88"/>
      <c r="M223" s="88"/>
      <c r="N223" s="88"/>
      <c r="O223" s="88"/>
      <c r="P223" s="89"/>
      <c r="Q223" s="89"/>
      <c r="R223" s="89"/>
      <c r="S223" s="88"/>
      <c r="T223" s="88"/>
    </row>
    <row r="224" spans="1:20" ht="15.75" customHeight="1" x14ac:dyDescent="0.25">
      <c r="A224" s="85"/>
      <c r="B224" s="85"/>
      <c r="C224" s="86"/>
      <c r="D224" s="86"/>
      <c r="E224" s="86"/>
      <c r="F224" s="86"/>
      <c r="G224" s="86"/>
      <c r="H224" s="86"/>
      <c r="I224" s="86"/>
      <c r="J224" s="85"/>
      <c r="K224" s="87"/>
      <c r="L224" s="88"/>
      <c r="M224" s="88"/>
      <c r="N224" s="88"/>
      <c r="O224" s="88"/>
      <c r="P224" s="89"/>
      <c r="Q224" s="89"/>
      <c r="R224" s="89"/>
      <c r="S224" s="88"/>
      <c r="T224" s="88"/>
    </row>
    <row r="225" spans="1:20" ht="15.75" customHeight="1" x14ac:dyDescent="0.25">
      <c r="A225" s="85"/>
      <c r="B225" s="85"/>
      <c r="C225" s="86"/>
      <c r="D225" s="86"/>
      <c r="E225" s="86"/>
      <c r="F225" s="86"/>
      <c r="G225" s="86"/>
      <c r="H225" s="86"/>
      <c r="I225" s="86"/>
      <c r="J225" s="85"/>
      <c r="K225" s="87"/>
      <c r="L225" s="88"/>
      <c r="M225" s="88"/>
      <c r="N225" s="88"/>
      <c r="O225" s="88"/>
      <c r="P225" s="89"/>
      <c r="Q225" s="89"/>
      <c r="R225" s="89"/>
      <c r="S225" s="88"/>
      <c r="T225" s="88"/>
    </row>
    <row r="226" spans="1:20" ht="15.75" customHeight="1" x14ac:dyDescent="0.25">
      <c r="A226" s="85"/>
      <c r="B226" s="85"/>
      <c r="C226" s="86"/>
      <c r="D226" s="86"/>
      <c r="E226" s="86"/>
      <c r="F226" s="86"/>
      <c r="G226" s="86"/>
      <c r="H226" s="86"/>
      <c r="I226" s="86"/>
      <c r="J226" s="85"/>
      <c r="K226" s="87"/>
      <c r="L226" s="88"/>
      <c r="M226" s="88"/>
      <c r="N226" s="88"/>
      <c r="O226" s="88"/>
      <c r="P226" s="89"/>
      <c r="Q226" s="89"/>
      <c r="R226" s="89"/>
      <c r="S226" s="88"/>
      <c r="T226" s="88"/>
    </row>
    <row r="227" spans="1:20" ht="15.75" customHeight="1" x14ac:dyDescent="0.25">
      <c r="A227" s="85"/>
      <c r="B227" s="85"/>
      <c r="C227" s="86"/>
      <c r="D227" s="86"/>
      <c r="E227" s="86"/>
      <c r="F227" s="86"/>
      <c r="G227" s="86"/>
      <c r="H227" s="86"/>
      <c r="I227" s="86"/>
      <c r="J227" s="85"/>
      <c r="K227" s="87"/>
      <c r="L227" s="88"/>
      <c r="M227" s="88"/>
      <c r="N227" s="88"/>
      <c r="O227" s="88"/>
      <c r="P227" s="89"/>
      <c r="Q227" s="89"/>
      <c r="R227" s="89"/>
      <c r="S227" s="88"/>
      <c r="T227" s="88"/>
    </row>
    <row r="228" spans="1:20" ht="15.75" customHeight="1" x14ac:dyDescent="0.25">
      <c r="A228" s="85"/>
      <c r="B228" s="85"/>
      <c r="C228" s="86"/>
      <c r="D228" s="86"/>
      <c r="E228" s="86"/>
      <c r="F228" s="86"/>
      <c r="G228" s="86"/>
      <c r="H228" s="86"/>
      <c r="I228" s="86"/>
      <c r="J228" s="85"/>
      <c r="K228" s="87"/>
      <c r="L228" s="88"/>
      <c r="M228" s="88"/>
      <c r="N228" s="88"/>
      <c r="O228" s="88"/>
      <c r="P228" s="89"/>
      <c r="Q228" s="89"/>
      <c r="R228" s="89"/>
      <c r="S228" s="88"/>
      <c r="T228" s="88"/>
    </row>
    <row r="229" spans="1:20" ht="15.75" customHeight="1" x14ac:dyDescent="0.25">
      <c r="A229" s="85"/>
      <c r="B229" s="85"/>
      <c r="C229" s="86"/>
      <c r="D229" s="86"/>
      <c r="E229" s="86"/>
      <c r="F229" s="86"/>
      <c r="G229" s="86"/>
      <c r="H229" s="86"/>
      <c r="I229" s="86"/>
      <c r="J229" s="85"/>
      <c r="K229" s="87"/>
      <c r="L229" s="88"/>
      <c r="M229" s="88"/>
      <c r="N229" s="88"/>
      <c r="O229" s="88"/>
      <c r="P229" s="89"/>
      <c r="Q229" s="89"/>
      <c r="R229" s="89"/>
      <c r="S229" s="88"/>
      <c r="T229" s="88"/>
    </row>
    <row r="230" spans="1:20" ht="15.75" customHeight="1" x14ac:dyDescent="0.25">
      <c r="A230" s="85"/>
      <c r="B230" s="85"/>
      <c r="C230" s="86"/>
      <c r="D230" s="86"/>
      <c r="E230" s="86"/>
      <c r="F230" s="86"/>
      <c r="G230" s="86"/>
      <c r="H230" s="86"/>
      <c r="I230" s="86"/>
      <c r="J230" s="85"/>
      <c r="K230" s="87"/>
      <c r="L230" s="88"/>
      <c r="M230" s="88"/>
      <c r="N230" s="88"/>
      <c r="O230" s="88"/>
      <c r="P230" s="89"/>
      <c r="Q230" s="89"/>
      <c r="R230" s="89"/>
      <c r="S230" s="88"/>
      <c r="T230" s="88"/>
    </row>
    <row r="231" spans="1:20" ht="15.75" customHeight="1" x14ac:dyDescent="0.25">
      <c r="A231" s="85"/>
      <c r="B231" s="85"/>
      <c r="C231" s="86"/>
      <c r="D231" s="86"/>
      <c r="E231" s="86"/>
      <c r="F231" s="86"/>
      <c r="G231" s="86"/>
      <c r="H231" s="86"/>
      <c r="I231" s="86"/>
      <c r="J231" s="85"/>
      <c r="K231" s="87"/>
      <c r="L231" s="88"/>
      <c r="M231" s="88"/>
      <c r="N231" s="88"/>
      <c r="O231" s="88"/>
      <c r="P231" s="89"/>
      <c r="Q231" s="89"/>
      <c r="R231" s="89"/>
      <c r="S231" s="88"/>
      <c r="T231" s="88"/>
    </row>
    <row r="232" spans="1:20" ht="15.75" customHeight="1" x14ac:dyDescent="0.25">
      <c r="A232" s="85"/>
      <c r="B232" s="85"/>
      <c r="C232" s="86"/>
      <c r="D232" s="86"/>
      <c r="E232" s="86"/>
      <c r="F232" s="86"/>
      <c r="G232" s="86"/>
      <c r="H232" s="86"/>
      <c r="I232" s="86"/>
      <c r="J232" s="85"/>
      <c r="K232" s="87"/>
      <c r="L232" s="88"/>
      <c r="M232" s="88"/>
      <c r="N232" s="88"/>
      <c r="O232" s="88"/>
      <c r="P232" s="89"/>
      <c r="Q232" s="89"/>
      <c r="R232" s="89"/>
      <c r="S232" s="88"/>
      <c r="T232" s="88"/>
    </row>
    <row r="233" spans="1:20" ht="15.75" customHeight="1" x14ac:dyDescent="0.25">
      <c r="A233" s="85"/>
      <c r="B233" s="85"/>
      <c r="C233" s="86"/>
      <c r="D233" s="86"/>
      <c r="E233" s="86"/>
      <c r="F233" s="86"/>
      <c r="G233" s="86"/>
      <c r="H233" s="86"/>
      <c r="I233" s="86"/>
      <c r="J233" s="85"/>
      <c r="K233" s="87"/>
      <c r="L233" s="88"/>
      <c r="M233" s="88"/>
      <c r="N233" s="88"/>
      <c r="O233" s="88"/>
      <c r="P233" s="89"/>
      <c r="Q233" s="89"/>
      <c r="R233" s="89"/>
      <c r="S233" s="88"/>
      <c r="T233" s="88"/>
    </row>
    <row r="234" spans="1:20" ht="15.75" customHeight="1" x14ac:dyDescent="0.25">
      <c r="A234" s="85"/>
      <c r="B234" s="85"/>
      <c r="C234" s="86"/>
      <c r="D234" s="86"/>
      <c r="E234" s="86"/>
      <c r="F234" s="86"/>
      <c r="G234" s="86"/>
      <c r="H234" s="86"/>
      <c r="I234" s="86"/>
      <c r="J234" s="85"/>
      <c r="K234" s="87"/>
      <c r="L234" s="88"/>
      <c r="M234" s="88"/>
      <c r="N234" s="88"/>
      <c r="O234" s="88"/>
      <c r="P234" s="89"/>
      <c r="Q234" s="89"/>
      <c r="R234" s="89"/>
      <c r="S234" s="88"/>
      <c r="T234" s="88"/>
    </row>
    <row r="235" spans="1:20" ht="15.75" customHeight="1" x14ac:dyDescent="0.25">
      <c r="A235" s="85"/>
      <c r="B235" s="85"/>
      <c r="C235" s="86"/>
      <c r="D235" s="86"/>
      <c r="E235" s="86"/>
      <c r="F235" s="86"/>
      <c r="G235" s="86"/>
      <c r="H235" s="86"/>
      <c r="I235" s="86"/>
      <c r="J235" s="85"/>
      <c r="K235" s="87"/>
      <c r="L235" s="88"/>
      <c r="M235" s="88"/>
      <c r="N235" s="88"/>
      <c r="O235" s="88"/>
      <c r="P235" s="89"/>
      <c r="Q235" s="89"/>
      <c r="R235" s="89"/>
      <c r="S235" s="88"/>
      <c r="T235" s="88"/>
    </row>
    <row r="236" spans="1:20" ht="15.75" customHeight="1" x14ac:dyDescent="0.25">
      <c r="A236" s="85"/>
      <c r="B236" s="85"/>
      <c r="C236" s="86"/>
      <c r="D236" s="86"/>
      <c r="E236" s="86"/>
      <c r="F236" s="86"/>
      <c r="G236" s="86"/>
      <c r="H236" s="86"/>
      <c r="I236" s="86"/>
      <c r="J236" s="85"/>
      <c r="K236" s="87"/>
      <c r="L236" s="88"/>
      <c r="M236" s="88"/>
      <c r="N236" s="88"/>
      <c r="O236" s="88"/>
      <c r="P236" s="89"/>
      <c r="Q236" s="89"/>
      <c r="R236" s="89"/>
      <c r="S236" s="88"/>
      <c r="T236" s="88"/>
    </row>
    <row r="237" spans="1:20" ht="15.75" customHeight="1" x14ac:dyDescent="0.25">
      <c r="A237" s="85"/>
      <c r="B237" s="85"/>
      <c r="C237" s="86"/>
      <c r="D237" s="86"/>
      <c r="E237" s="86"/>
      <c r="F237" s="86"/>
      <c r="G237" s="86"/>
      <c r="H237" s="86"/>
      <c r="I237" s="86"/>
      <c r="J237" s="85"/>
      <c r="K237" s="87"/>
      <c r="L237" s="88"/>
      <c r="M237" s="88"/>
      <c r="N237" s="88"/>
      <c r="O237" s="88"/>
      <c r="P237" s="89"/>
      <c r="Q237" s="89"/>
      <c r="R237" s="89"/>
      <c r="S237" s="88"/>
      <c r="T237" s="88"/>
    </row>
    <row r="238" spans="1:20" ht="15.75" customHeight="1" x14ac:dyDescent="0.25">
      <c r="A238" s="85"/>
      <c r="B238" s="85"/>
      <c r="C238" s="86"/>
      <c r="D238" s="86"/>
      <c r="E238" s="86"/>
      <c r="F238" s="86"/>
      <c r="G238" s="86"/>
      <c r="H238" s="86"/>
      <c r="I238" s="86"/>
      <c r="J238" s="85"/>
      <c r="K238" s="87"/>
      <c r="L238" s="88"/>
      <c r="M238" s="88"/>
      <c r="N238" s="88"/>
      <c r="O238" s="88"/>
      <c r="P238" s="89"/>
      <c r="Q238" s="89"/>
      <c r="R238" s="89"/>
      <c r="S238" s="88"/>
      <c r="T238" s="88"/>
    </row>
    <row r="239" spans="1:20" ht="15.75" customHeight="1" x14ac:dyDescent="0.25">
      <c r="A239" s="85"/>
      <c r="B239" s="85"/>
      <c r="C239" s="86"/>
      <c r="D239" s="86"/>
      <c r="E239" s="86"/>
      <c r="F239" s="86"/>
      <c r="G239" s="86"/>
      <c r="H239" s="86"/>
      <c r="I239" s="86"/>
      <c r="J239" s="85"/>
      <c r="K239" s="87"/>
      <c r="L239" s="88"/>
      <c r="M239" s="88"/>
      <c r="N239" s="88"/>
      <c r="O239" s="88"/>
      <c r="P239" s="89"/>
      <c r="Q239" s="89"/>
      <c r="R239" s="89"/>
      <c r="S239" s="88"/>
      <c r="T239" s="88"/>
    </row>
    <row r="240" spans="1:20" ht="15.75" customHeight="1" x14ac:dyDescent="0.25">
      <c r="A240" s="85"/>
      <c r="B240" s="85"/>
      <c r="C240" s="86"/>
      <c r="D240" s="86"/>
      <c r="E240" s="86"/>
      <c r="F240" s="86"/>
      <c r="G240" s="86"/>
      <c r="H240" s="86"/>
      <c r="I240" s="86"/>
      <c r="J240" s="85"/>
      <c r="K240" s="87"/>
      <c r="L240" s="88"/>
      <c r="M240" s="88"/>
      <c r="N240" s="88"/>
      <c r="O240" s="88"/>
      <c r="P240" s="89"/>
      <c r="Q240" s="89"/>
      <c r="R240" s="89"/>
      <c r="S240" s="88"/>
      <c r="T240" s="88"/>
    </row>
    <row r="241" spans="1:20" ht="15.75" customHeight="1" x14ac:dyDescent="0.25">
      <c r="A241" s="85"/>
      <c r="B241" s="85"/>
      <c r="C241" s="86"/>
      <c r="D241" s="86"/>
      <c r="E241" s="86"/>
      <c r="F241" s="86"/>
      <c r="G241" s="86"/>
      <c r="H241" s="86"/>
      <c r="I241" s="86"/>
      <c r="J241" s="85"/>
      <c r="K241" s="87"/>
      <c r="L241" s="88"/>
      <c r="M241" s="88"/>
      <c r="N241" s="88"/>
      <c r="O241" s="88"/>
      <c r="P241" s="89"/>
      <c r="Q241" s="89"/>
      <c r="R241" s="89"/>
      <c r="S241" s="88"/>
      <c r="T241" s="88"/>
    </row>
    <row r="242" spans="1:20" ht="15.75" customHeight="1" x14ac:dyDescent="0.25">
      <c r="A242" s="85"/>
      <c r="B242" s="85"/>
      <c r="C242" s="86"/>
      <c r="D242" s="86"/>
      <c r="E242" s="86"/>
      <c r="F242" s="86"/>
      <c r="G242" s="86"/>
      <c r="H242" s="86"/>
      <c r="I242" s="86"/>
      <c r="J242" s="85"/>
      <c r="K242" s="87"/>
      <c r="L242" s="88"/>
      <c r="M242" s="88"/>
      <c r="N242" s="88"/>
      <c r="O242" s="88"/>
      <c r="P242" s="89"/>
      <c r="Q242" s="89"/>
      <c r="R242" s="89"/>
      <c r="S242" s="88"/>
      <c r="T242" s="88"/>
    </row>
    <row r="243" spans="1:20" ht="15.75" customHeight="1" x14ac:dyDescent="0.25">
      <c r="A243" s="85"/>
      <c r="B243" s="85"/>
      <c r="C243" s="86"/>
      <c r="D243" s="86"/>
      <c r="E243" s="86"/>
      <c r="F243" s="86"/>
      <c r="G243" s="86"/>
      <c r="H243" s="86"/>
      <c r="I243" s="86"/>
      <c r="J243" s="85"/>
      <c r="K243" s="87"/>
      <c r="L243" s="88"/>
      <c r="M243" s="88"/>
      <c r="N243" s="88"/>
      <c r="O243" s="88"/>
      <c r="P243" s="89"/>
      <c r="Q243" s="89"/>
      <c r="R243" s="89"/>
      <c r="S243" s="88"/>
      <c r="T243" s="88"/>
    </row>
    <row r="244" spans="1:20" ht="15.75" customHeight="1" x14ac:dyDescent="0.25">
      <c r="A244" s="85"/>
      <c r="B244" s="85"/>
      <c r="C244" s="86"/>
      <c r="D244" s="86"/>
      <c r="E244" s="86"/>
      <c r="F244" s="86"/>
      <c r="G244" s="86"/>
      <c r="H244" s="86"/>
      <c r="I244" s="86"/>
      <c r="J244" s="85"/>
      <c r="K244" s="87"/>
      <c r="L244" s="88"/>
      <c r="M244" s="88"/>
      <c r="N244" s="88"/>
      <c r="O244" s="88"/>
      <c r="P244" s="89"/>
      <c r="Q244" s="89"/>
      <c r="R244" s="89"/>
      <c r="S244" s="88"/>
      <c r="T244" s="88"/>
    </row>
    <row r="245" spans="1:20" ht="15.75" customHeight="1" x14ac:dyDescent="0.25">
      <c r="A245" s="85"/>
      <c r="B245" s="85"/>
      <c r="C245" s="86"/>
      <c r="D245" s="86"/>
      <c r="E245" s="86"/>
      <c r="F245" s="86"/>
      <c r="G245" s="86"/>
      <c r="H245" s="86"/>
      <c r="I245" s="86"/>
      <c r="J245" s="85"/>
      <c r="K245" s="87"/>
      <c r="L245" s="88"/>
      <c r="M245" s="88"/>
      <c r="N245" s="88"/>
      <c r="O245" s="88"/>
      <c r="P245" s="89"/>
      <c r="Q245" s="89"/>
      <c r="R245" s="89"/>
      <c r="S245" s="88"/>
      <c r="T245" s="88"/>
    </row>
    <row r="246" spans="1:20" ht="15.75" customHeight="1" x14ac:dyDescent="0.25">
      <c r="A246" s="85"/>
      <c r="B246" s="85"/>
      <c r="C246" s="86"/>
      <c r="D246" s="86"/>
      <c r="E246" s="86"/>
      <c r="F246" s="86"/>
      <c r="G246" s="86"/>
      <c r="H246" s="86"/>
      <c r="I246" s="86"/>
      <c r="J246" s="85"/>
      <c r="K246" s="87"/>
      <c r="L246" s="88"/>
      <c r="M246" s="88"/>
      <c r="N246" s="88"/>
      <c r="O246" s="88"/>
      <c r="P246" s="89"/>
      <c r="Q246" s="89"/>
      <c r="R246" s="89"/>
      <c r="S246" s="88"/>
      <c r="T246" s="88"/>
    </row>
    <row r="247" spans="1:20" ht="15.75" customHeight="1" x14ac:dyDescent="0.25">
      <c r="A247" s="85"/>
      <c r="B247" s="85"/>
      <c r="C247" s="86"/>
      <c r="D247" s="86"/>
      <c r="E247" s="86"/>
      <c r="F247" s="86"/>
      <c r="G247" s="86"/>
      <c r="H247" s="86"/>
      <c r="I247" s="86"/>
      <c r="J247" s="85"/>
      <c r="K247" s="87"/>
      <c r="L247" s="88"/>
      <c r="M247" s="88"/>
      <c r="N247" s="88"/>
      <c r="O247" s="88"/>
      <c r="P247" s="89"/>
      <c r="Q247" s="89"/>
      <c r="R247" s="89"/>
      <c r="S247" s="88"/>
      <c r="T247" s="88"/>
    </row>
    <row r="248" spans="1:20" ht="15.75" customHeight="1" x14ac:dyDescent="0.25">
      <c r="A248" s="85"/>
      <c r="B248" s="85"/>
      <c r="C248" s="86"/>
      <c r="D248" s="86"/>
      <c r="E248" s="86"/>
      <c r="F248" s="86"/>
      <c r="G248" s="86"/>
      <c r="H248" s="86"/>
      <c r="I248" s="86"/>
      <c r="J248" s="85"/>
      <c r="K248" s="87"/>
      <c r="L248" s="88"/>
      <c r="M248" s="88"/>
      <c r="N248" s="88"/>
      <c r="O248" s="88"/>
      <c r="P248" s="89"/>
      <c r="Q248" s="89"/>
      <c r="R248" s="89"/>
      <c r="S248" s="88"/>
      <c r="T248" s="88"/>
    </row>
    <row r="249" spans="1:20" ht="15.75" customHeight="1" x14ac:dyDescent="0.25">
      <c r="A249" s="85"/>
      <c r="B249" s="85"/>
      <c r="C249" s="86"/>
      <c r="D249" s="86"/>
      <c r="E249" s="86"/>
      <c r="F249" s="86"/>
      <c r="G249" s="86"/>
      <c r="H249" s="86"/>
      <c r="I249" s="86"/>
      <c r="J249" s="85"/>
      <c r="K249" s="87"/>
      <c r="L249" s="88"/>
      <c r="M249" s="88"/>
      <c r="N249" s="88"/>
      <c r="O249" s="88"/>
      <c r="P249" s="89"/>
      <c r="Q249" s="89"/>
      <c r="R249" s="89"/>
      <c r="S249" s="88"/>
      <c r="T249" s="88"/>
    </row>
    <row r="250" spans="1:20" ht="15.75" customHeight="1" x14ac:dyDescent="0.25">
      <c r="A250" s="85"/>
      <c r="B250" s="85"/>
      <c r="C250" s="86"/>
      <c r="D250" s="86"/>
      <c r="E250" s="86"/>
      <c r="F250" s="86"/>
      <c r="G250" s="86"/>
      <c r="H250" s="86"/>
      <c r="I250" s="86"/>
      <c r="J250" s="85"/>
      <c r="K250" s="87"/>
      <c r="L250" s="88"/>
      <c r="M250" s="88"/>
      <c r="N250" s="88"/>
      <c r="O250" s="88"/>
      <c r="P250" s="89"/>
      <c r="Q250" s="89"/>
      <c r="R250" s="89"/>
      <c r="S250" s="88"/>
      <c r="T250" s="88"/>
    </row>
    <row r="251" spans="1:20" ht="15.75" customHeight="1" x14ac:dyDescent="0.25">
      <c r="A251" s="85"/>
      <c r="B251" s="85"/>
      <c r="C251" s="86"/>
      <c r="D251" s="86"/>
      <c r="E251" s="86"/>
      <c r="F251" s="86"/>
      <c r="G251" s="86"/>
      <c r="H251" s="86"/>
      <c r="I251" s="86"/>
      <c r="J251" s="85"/>
      <c r="K251" s="87"/>
      <c r="L251" s="88"/>
      <c r="M251" s="88"/>
      <c r="N251" s="88"/>
      <c r="O251" s="88"/>
      <c r="P251" s="89"/>
      <c r="Q251" s="89"/>
      <c r="R251" s="89"/>
      <c r="S251" s="88"/>
      <c r="T251" s="88"/>
    </row>
    <row r="252" spans="1:20" ht="15.75" customHeight="1" x14ac:dyDescent="0.25">
      <c r="A252" s="85"/>
      <c r="B252" s="85"/>
      <c r="C252" s="86"/>
      <c r="D252" s="86"/>
      <c r="E252" s="86"/>
      <c r="F252" s="86"/>
      <c r="G252" s="86"/>
      <c r="H252" s="86"/>
      <c r="I252" s="86"/>
      <c r="J252" s="85"/>
      <c r="K252" s="87"/>
      <c r="L252" s="88"/>
      <c r="M252" s="88"/>
      <c r="N252" s="88"/>
      <c r="O252" s="88"/>
      <c r="P252" s="89"/>
      <c r="Q252" s="89"/>
      <c r="R252" s="89"/>
      <c r="S252" s="88"/>
      <c r="T252" s="88"/>
    </row>
    <row r="253" spans="1:20" ht="15.75" customHeight="1" x14ac:dyDescent="0.25">
      <c r="A253" s="88"/>
      <c r="B253" s="88"/>
      <c r="J253" s="88"/>
      <c r="K253" s="88"/>
      <c r="L253" s="88"/>
      <c r="M253" s="88"/>
      <c r="N253" s="88"/>
      <c r="O253" s="88"/>
      <c r="P253" s="89"/>
      <c r="Q253" s="89"/>
      <c r="R253" s="89"/>
      <c r="S253" s="88"/>
      <c r="T253" s="88"/>
    </row>
    <row r="254" spans="1:20" ht="15.75" customHeight="1" x14ac:dyDescent="0.25">
      <c r="A254" s="88"/>
      <c r="B254" s="88"/>
      <c r="J254" s="88"/>
      <c r="K254" s="88"/>
      <c r="L254" s="88"/>
      <c r="M254" s="88"/>
      <c r="N254" s="88"/>
      <c r="O254" s="88"/>
      <c r="P254" s="89"/>
      <c r="Q254" s="89"/>
      <c r="R254" s="89"/>
      <c r="S254" s="88"/>
      <c r="T254" s="88"/>
    </row>
    <row r="255" spans="1:20" ht="15.75" customHeight="1" x14ac:dyDescent="0.25">
      <c r="A255" s="88"/>
      <c r="B255" s="88"/>
      <c r="J255" s="88"/>
      <c r="K255" s="88"/>
      <c r="L255" s="88"/>
      <c r="M255" s="88"/>
      <c r="N255" s="88"/>
      <c r="O255" s="88"/>
      <c r="P255" s="89"/>
      <c r="Q255" s="89"/>
      <c r="R255" s="89"/>
      <c r="S255" s="88"/>
      <c r="T255" s="88"/>
    </row>
    <row r="256" spans="1:20" ht="15.75" customHeight="1" x14ac:dyDescent="0.25">
      <c r="A256" s="88"/>
      <c r="B256" s="88"/>
      <c r="J256" s="88"/>
      <c r="K256" s="88"/>
      <c r="L256" s="88"/>
      <c r="M256" s="88"/>
      <c r="N256" s="88"/>
      <c r="O256" s="88"/>
      <c r="P256" s="89"/>
      <c r="Q256" s="89"/>
      <c r="R256" s="89"/>
      <c r="S256" s="88"/>
      <c r="T256" s="88"/>
    </row>
    <row r="257" spans="1:20" ht="15.75" customHeight="1" x14ac:dyDescent="0.25">
      <c r="A257" s="88"/>
      <c r="B257" s="88"/>
      <c r="J257" s="88"/>
      <c r="K257" s="88"/>
      <c r="L257" s="88"/>
      <c r="M257" s="88"/>
      <c r="N257" s="88"/>
      <c r="O257" s="88"/>
      <c r="P257" s="89"/>
      <c r="Q257" s="89"/>
      <c r="R257" s="89"/>
      <c r="S257" s="88"/>
      <c r="T257" s="88"/>
    </row>
    <row r="258" spans="1:20" ht="15.75" customHeight="1" x14ac:dyDescent="0.25">
      <c r="A258" s="88"/>
      <c r="B258" s="88"/>
      <c r="J258" s="88"/>
      <c r="K258" s="88"/>
      <c r="L258" s="88"/>
      <c r="M258" s="88"/>
      <c r="N258" s="88"/>
      <c r="O258" s="88"/>
      <c r="P258" s="89"/>
      <c r="Q258" s="89"/>
      <c r="R258" s="89"/>
      <c r="S258" s="88"/>
      <c r="T258" s="88"/>
    </row>
    <row r="259" spans="1:20" ht="15.75" customHeight="1" x14ac:dyDescent="0.25">
      <c r="A259" s="88"/>
      <c r="B259" s="88"/>
      <c r="J259" s="88"/>
      <c r="K259" s="88"/>
      <c r="L259" s="88"/>
      <c r="M259" s="88"/>
      <c r="N259" s="88"/>
      <c r="O259" s="88"/>
      <c r="P259" s="89"/>
      <c r="Q259" s="89"/>
      <c r="R259" s="89"/>
      <c r="S259" s="88"/>
      <c r="T259" s="88"/>
    </row>
    <row r="260" spans="1:20" ht="15.75" customHeight="1" x14ac:dyDescent="0.25">
      <c r="A260" s="88"/>
      <c r="B260" s="88"/>
      <c r="J260" s="88"/>
      <c r="K260" s="88"/>
      <c r="L260" s="88"/>
      <c r="M260" s="88"/>
      <c r="N260" s="88"/>
      <c r="O260" s="88"/>
      <c r="P260" s="89"/>
      <c r="Q260" s="89"/>
      <c r="R260" s="89"/>
      <c r="S260" s="88"/>
      <c r="T260" s="88"/>
    </row>
    <row r="261" spans="1:20" ht="15.75" customHeight="1" x14ac:dyDescent="0.25">
      <c r="A261" s="88"/>
      <c r="B261" s="88"/>
      <c r="J261" s="88"/>
      <c r="K261" s="88"/>
      <c r="L261" s="88"/>
      <c r="M261" s="88"/>
      <c r="N261" s="88"/>
      <c r="O261" s="88"/>
      <c r="P261" s="89"/>
      <c r="Q261" s="89"/>
      <c r="R261" s="89"/>
      <c r="S261" s="88"/>
      <c r="T261" s="88"/>
    </row>
    <row r="262" spans="1:20" ht="15.75" customHeight="1" x14ac:dyDescent="0.25">
      <c r="A262" s="88"/>
      <c r="B262" s="88"/>
      <c r="J262" s="88"/>
      <c r="K262" s="88"/>
      <c r="L262" s="88"/>
      <c r="M262" s="88"/>
      <c r="N262" s="88"/>
      <c r="O262" s="88"/>
      <c r="P262" s="89"/>
      <c r="Q262" s="89"/>
      <c r="R262" s="89"/>
      <c r="S262" s="88"/>
      <c r="T262" s="88"/>
    </row>
    <row r="263" spans="1:20" ht="15.75" customHeight="1" x14ac:dyDescent="0.25">
      <c r="A263" s="88"/>
      <c r="B263" s="88"/>
      <c r="J263" s="88"/>
      <c r="K263" s="88"/>
      <c r="L263" s="88"/>
      <c r="M263" s="88"/>
      <c r="N263" s="88"/>
      <c r="O263" s="88"/>
      <c r="P263" s="89"/>
      <c r="Q263" s="89"/>
      <c r="R263" s="89"/>
      <c r="S263" s="88"/>
      <c r="T263" s="88"/>
    </row>
    <row r="264" spans="1:20" ht="15.75" customHeight="1" x14ac:dyDescent="0.25">
      <c r="A264" s="88"/>
      <c r="B264" s="88"/>
      <c r="J264" s="88"/>
      <c r="K264" s="88"/>
      <c r="L264" s="88"/>
      <c r="M264" s="88"/>
      <c r="N264" s="88"/>
      <c r="O264" s="88"/>
      <c r="P264" s="89"/>
      <c r="Q264" s="89"/>
      <c r="R264" s="89"/>
      <c r="S264" s="88"/>
      <c r="T264" s="88"/>
    </row>
    <row r="265" spans="1:20" ht="15.75" customHeight="1" x14ac:dyDescent="0.25">
      <c r="A265" s="88"/>
      <c r="B265" s="88"/>
      <c r="J265" s="88"/>
      <c r="K265" s="88"/>
      <c r="L265" s="88"/>
      <c r="M265" s="88"/>
      <c r="N265" s="88"/>
      <c r="O265" s="88"/>
      <c r="P265" s="89"/>
      <c r="Q265" s="89"/>
      <c r="R265" s="89"/>
      <c r="S265" s="88"/>
      <c r="T265" s="88"/>
    </row>
    <row r="266" spans="1:20" ht="15.75" customHeight="1" x14ac:dyDescent="0.25">
      <c r="A266" s="88"/>
      <c r="B266" s="88"/>
      <c r="J266" s="88"/>
      <c r="K266" s="88"/>
      <c r="L266" s="88"/>
      <c r="M266" s="88"/>
      <c r="N266" s="88"/>
      <c r="O266" s="88"/>
      <c r="P266" s="89"/>
      <c r="Q266" s="89"/>
      <c r="R266" s="89"/>
      <c r="S266" s="88"/>
      <c r="T266" s="88"/>
    </row>
    <row r="267" spans="1:20" ht="15.75" customHeight="1" x14ac:dyDescent="0.25">
      <c r="A267" s="88"/>
      <c r="B267" s="88"/>
      <c r="J267" s="88"/>
      <c r="K267" s="88"/>
      <c r="L267" s="88"/>
      <c r="M267" s="88"/>
      <c r="N267" s="88"/>
      <c r="O267" s="88"/>
      <c r="P267" s="89"/>
      <c r="Q267" s="89"/>
      <c r="R267" s="89"/>
      <c r="S267" s="88"/>
      <c r="T267" s="88"/>
    </row>
    <row r="268" spans="1:20" ht="15.75" customHeight="1" x14ac:dyDescent="0.25">
      <c r="A268" s="88"/>
      <c r="B268" s="88"/>
      <c r="J268" s="88"/>
      <c r="K268" s="88"/>
      <c r="L268" s="88"/>
      <c r="M268" s="88"/>
      <c r="N268" s="88"/>
      <c r="O268" s="88"/>
      <c r="P268" s="89"/>
      <c r="Q268" s="89"/>
      <c r="R268" s="89"/>
      <c r="S268" s="88"/>
      <c r="T268" s="88"/>
    </row>
    <row r="269" spans="1:20" ht="15.75" customHeight="1" x14ac:dyDescent="0.25">
      <c r="A269" s="88"/>
      <c r="B269" s="88"/>
      <c r="J269" s="88"/>
      <c r="K269" s="88"/>
      <c r="L269" s="88"/>
      <c r="M269" s="88"/>
      <c r="N269" s="88"/>
      <c r="O269" s="88"/>
      <c r="P269" s="89"/>
      <c r="Q269" s="89"/>
      <c r="R269" s="89"/>
      <c r="S269" s="88"/>
      <c r="T269" s="88"/>
    </row>
    <row r="270" spans="1:20" ht="15.75" customHeight="1" x14ac:dyDescent="0.25">
      <c r="A270" s="88"/>
      <c r="B270" s="88"/>
      <c r="J270" s="88"/>
      <c r="K270" s="88"/>
      <c r="L270" s="88"/>
      <c r="M270" s="88"/>
      <c r="N270" s="88"/>
      <c r="O270" s="88"/>
      <c r="P270" s="89"/>
      <c r="Q270" s="89"/>
      <c r="R270" s="89"/>
      <c r="S270" s="88"/>
      <c r="T270" s="88"/>
    </row>
    <row r="271" spans="1:20" ht="15.75" customHeight="1" x14ac:dyDescent="0.25">
      <c r="A271" s="88"/>
      <c r="B271" s="88"/>
      <c r="J271" s="88"/>
      <c r="K271" s="88"/>
      <c r="L271" s="88"/>
      <c r="M271" s="88"/>
      <c r="N271" s="88"/>
      <c r="O271" s="88"/>
      <c r="P271" s="89"/>
      <c r="Q271" s="89"/>
      <c r="R271" s="89"/>
      <c r="S271" s="88"/>
      <c r="T271" s="88"/>
    </row>
    <row r="272" spans="1:20" ht="15.75" customHeight="1" x14ac:dyDescent="0.25">
      <c r="A272" s="88"/>
      <c r="B272" s="88"/>
      <c r="J272" s="88"/>
      <c r="K272" s="88"/>
      <c r="L272" s="88"/>
      <c r="M272" s="88"/>
      <c r="N272" s="88"/>
      <c r="O272" s="88"/>
      <c r="P272" s="89"/>
      <c r="Q272" s="89"/>
      <c r="R272" s="89"/>
      <c r="S272" s="88"/>
      <c r="T272" s="88"/>
    </row>
    <row r="273" spans="1:20" ht="15.75" customHeight="1" x14ac:dyDescent="0.25">
      <c r="A273" s="88"/>
      <c r="B273" s="88"/>
      <c r="J273" s="88"/>
      <c r="K273" s="88"/>
      <c r="L273" s="88"/>
      <c r="M273" s="88"/>
      <c r="N273" s="88"/>
      <c r="O273" s="88"/>
      <c r="P273" s="89"/>
      <c r="Q273" s="89"/>
      <c r="R273" s="89"/>
      <c r="S273" s="88"/>
      <c r="T273" s="88"/>
    </row>
    <row r="274" spans="1:20" ht="15.75" customHeight="1" x14ac:dyDescent="0.25">
      <c r="A274" s="88"/>
      <c r="B274" s="88"/>
      <c r="J274" s="88"/>
      <c r="K274" s="88"/>
      <c r="L274" s="88"/>
      <c r="M274" s="88"/>
      <c r="N274" s="88"/>
      <c r="O274" s="88"/>
      <c r="P274" s="89"/>
      <c r="Q274" s="89"/>
      <c r="R274" s="89"/>
      <c r="S274" s="88"/>
      <c r="T274" s="88"/>
    </row>
    <row r="275" spans="1:20" ht="15.75" customHeight="1" x14ac:dyDescent="0.25">
      <c r="A275" s="88"/>
      <c r="B275" s="88"/>
      <c r="J275" s="88"/>
      <c r="K275" s="88"/>
      <c r="L275" s="88"/>
      <c r="M275" s="88"/>
      <c r="N275" s="88"/>
      <c r="O275" s="88"/>
      <c r="P275" s="89"/>
      <c r="Q275" s="89"/>
      <c r="R275" s="89"/>
      <c r="S275" s="88"/>
      <c r="T275" s="88"/>
    </row>
    <row r="276" spans="1:20" ht="15.75" customHeight="1" x14ac:dyDescent="0.25">
      <c r="A276" s="88"/>
      <c r="B276" s="88"/>
      <c r="J276" s="88"/>
      <c r="K276" s="88"/>
      <c r="L276" s="88"/>
      <c r="M276" s="88"/>
      <c r="N276" s="88"/>
      <c r="O276" s="88"/>
      <c r="P276" s="89"/>
      <c r="Q276" s="89"/>
      <c r="R276" s="89"/>
      <c r="S276" s="88"/>
      <c r="T276" s="88"/>
    </row>
    <row r="277" spans="1:20" ht="15.75" customHeight="1" x14ac:dyDescent="0.25">
      <c r="A277" s="88"/>
      <c r="B277" s="88"/>
      <c r="J277" s="88"/>
      <c r="K277" s="88"/>
      <c r="L277" s="88"/>
      <c r="M277" s="88"/>
      <c r="N277" s="88"/>
      <c r="O277" s="88"/>
      <c r="P277" s="89"/>
      <c r="Q277" s="89"/>
      <c r="R277" s="89"/>
      <c r="S277" s="88"/>
      <c r="T277" s="88"/>
    </row>
    <row r="278" spans="1:20" ht="15.75" customHeight="1" x14ac:dyDescent="0.25">
      <c r="A278" s="88"/>
      <c r="B278" s="88"/>
      <c r="J278" s="88"/>
      <c r="K278" s="88"/>
      <c r="L278" s="88"/>
      <c r="M278" s="88"/>
      <c r="N278" s="88"/>
      <c r="O278" s="88"/>
      <c r="P278" s="89"/>
      <c r="Q278" s="89"/>
      <c r="R278" s="89"/>
      <c r="S278" s="88"/>
      <c r="T278" s="88"/>
    </row>
    <row r="279" spans="1:20" ht="15.75" customHeight="1" x14ac:dyDescent="0.25">
      <c r="A279" s="88"/>
      <c r="B279" s="88"/>
      <c r="J279" s="88"/>
      <c r="K279" s="88"/>
      <c r="L279" s="88"/>
      <c r="M279" s="88"/>
      <c r="N279" s="88"/>
      <c r="O279" s="88"/>
      <c r="P279" s="89"/>
      <c r="Q279" s="89"/>
      <c r="R279" s="89"/>
      <c r="S279" s="88"/>
      <c r="T279" s="88"/>
    </row>
    <row r="280" spans="1:20" ht="15.75" customHeight="1" x14ac:dyDescent="0.25">
      <c r="A280" s="88"/>
      <c r="B280" s="88"/>
      <c r="J280" s="88"/>
      <c r="K280" s="88"/>
      <c r="L280" s="88"/>
      <c r="M280" s="88"/>
      <c r="N280" s="88"/>
      <c r="O280" s="88"/>
      <c r="P280" s="89"/>
      <c r="Q280" s="89"/>
      <c r="R280" s="89"/>
      <c r="S280" s="88"/>
      <c r="T280" s="88"/>
    </row>
    <row r="281" spans="1:20" ht="15.75" customHeight="1" x14ac:dyDescent="0.25">
      <c r="A281" s="88"/>
      <c r="B281" s="88"/>
      <c r="J281" s="88"/>
      <c r="K281" s="88"/>
      <c r="L281" s="88"/>
      <c r="M281" s="88"/>
      <c r="N281" s="88"/>
      <c r="O281" s="88"/>
      <c r="P281" s="89"/>
      <c r="Q281" s="89"/>
      <c r="R281" s="89"/>
      <c r="S281" s="88"/>
      <c r="T281" s="88"/>
    </row>
    <row r="282" spans="1:20" ht="15.75" customHeight="1" x14ac:dyDescent="0.25">
      <c r="A282" s="88"/>
      <c r="B282" s="88"/>
      <c r="J282" s="88"/>
      <c r="K282" s="88"/>
      <c r="L282" s="88"/>
      <c r="M282" s="88"/>
      <c r="N282" s="88"/>
      <c r="O282" s="88"/>
      <c r="P282" s="89"/>
      <c r="Q282" s="89"/>
      <c r="R282" s="89"/>
      <c r="S282" s="88"/>
      <c r="T282" s="88"/>
    </row>
    <row r="283" spans="1:20" ht="15.75" customHeight="1" x14ac:dyDescent="0.25">
      <c r="A283" s="88"/>
      <c r="B283" s="88"/>
      <c r="J283" s="88"/>
      <c r="K283" s="88"/>
      <c r="L283" s="88"/>
      <c r="M283" s="88"/>
      <c r="N283" s="88"/>
      <c r="O283" s="88"/>
      <c r="P283" s="89"/>
      <c r="Q283" s="89"/>
      <c r="R283" s="89"/>
      <c r="S283" s="88"/>
      <c r="T283" s="88"/>
    </row>
    <row r="284" spans="1:20" ht="15.75" customHeight="1" x14ac:dyDescent="0.25">
      <c r="A284" s="88"/>
      <c r="B284" s="88"/>
      <c r="J284" s="88"/>
      <c r="K284" s="88"/>
      <c r="L284" s="88"/>
      <c r="M284" s="88"/>
      <c r="N284" s="88"/>
      <c r="O284" s="88"/>
      <c r="P284" s="89"/>
      <c r="Q284" s="89"/>
      <c r="R284" s="89"/>
      <c r="S284" s="88"/>
      <c r="T284" s="88"/>
    </row>
    <row r="285" spans="1:20" ht="15.75" customHeight="1" x14ac:dyDescent="0.25">
      <c r="A285" s="88"/>
      <c r="B285" s="88"/>
      <c r="J285" s="88"/>
      <c r="K285" s="88"/>
      <c r="L285" s="88"/>
      <c r="M285" s="88"/>
      <c r="N285" s="88"/>
      <c r="O285" s="88"/>
      <c r="P285" s="89"/>
      <c r="Q285" s="89"/>
      <c r="R285" s="89"/>
      <c r="S285" s="88"/>
      <c r="T285" s="88"/>
    </row>
    <row r="286" spans="1:20" ht="15.75" customHeight="1" x14ac:dyDescent="0.25">
      <c r="A286" s="88"/>
      <c r="B286" s="88"/>
      <c r="J286" s="88"/>
      <c r="K286" s="88"/>
      <c r="L286" s="88"/>
      <c r="M286" s="88"/>
      <c r="N286" s="88"/>
      <c r="O286" s="88"/>
      <c r="P286" s="89"/>
      <c r="Q286" s="89"/>
      <c r="R286" s="89"/>
      <c r="S286" s="88"/>
      <c r="T286" s="88"/>
    </row>
    <row r="287" spans="1:20" ht="15.75" customHeight="1" x14ac:dyDescent="0.25">
      <c r="A287" s="88"/>
      <c r="B287" s="88"/>
      <c r="J287" s="88"/>
      <c r="K287" s="88"/>
      <c r="L287" s="88"/>
      <c r="M287" s="88"/>
      <c r="N287" s="88"/>
      <c r="O287" s="88"/>
      <c r="P287" s="89"/>
      <c r="Q287" s="89"/>
      <c r="R287" s="89"/>
      <c r="S287" s="88"/>
      <c r="T287" s="88"/>
    </row>
    <row r="288" spans="1:20" ht="15.75" customHeight="1" x14ac:dyDescent="0.25">
      <c r="A288" s="88"/>
      <c r="B288" s="88"/>
      <c r="J288" s="88"/>
      <c r="K288" s="88"/>
      <c r="L288" s="88"/>
      <c r="M288" s="88"/>
      <c r="N288" s="88"/>
      <c r="O288" s="88"/>
      <c r="P288" s="89"/>
      <c r="Q288" s="89"/>
      <c r="R288" s="89"/>
      <c r="S288" s="88"/>
      <c r="T288" s="88"/>
    </row>
    <row r="289" spans="1:20" ht="15.75" customHeight="1" x14ac:dyDescent="0.25">
      <c r="A289" s="88"/>
      <c r="B289" s="88"/>
      <c r="J289" s="88"/>
      <c r="K289" s="88"/>
      <c r="L289" s="88"/>
      <c r="M289" s="88"/>
      <c r="N289" s="88"/>
      <c r="O289" s="88"/>
      <c r="P289" s="89"/>
      <c r="Q289" s="89"/>
      <c r="R289" s="89"/>
      <c r="S289" s="88"/>
      <c r="T289" s="88"/>
    </row>
    <row r="290" spans="1:20" ht="15.75" customHeight="1" x14ac:dyDescent="0.25">
      <c r="A290" s="88"/>
      <c r="B290" s="88"/>
      <c r="J290" s="88"/>
      <c r="K290" s="88"/>
      <c r="L290" s="88"/>
      <c r="M290" s="88"/>
      <c r="N290" s="88"/>
      <c r="O290" s="88"/>
      <c r="P290" s="89"/>
      <c r="Q290" s="89"/>
      <c r="R290" s="89"/>
      <c r="S290" s="88"/>
      <c r="T290" s="88"/>
    </row>
    <row r="291" spans="1:20" ht="15.75" customHeight="1" x14ac:dyDescent="0.25">
      <c r="A291" s="88"/>
      <c r="B291" s="88"/>
      <c r="J291" s="88"/>
      <c r="K291" s="88"/>
      <c r="L291" s="88"/>
      <c r="M291" s="88"/>
      <c r="N291" s="88"/>
      <c r="O291" s="88"/>
      <c r="P291" s="89"/>
      <c r="Q291" s="89"/>
      <c r="R291" s="89"/>
      <c r="S291" s="88"/>
      <c r="T291" s="88"/>
    </row>
    <row r="292" spans="1:20" ht="15.75" customHeight="1" x14ac:dyDescent="0.25">
      <c r="A292" s="88"/>
      <c r="B292" s="88"/>
      <c r="J292" s="88"/>
      <c r="K292" s="88"/>
      <c r="L292" s="88"/>
      <c r="M292" s="88"/>
      <c r="N292" s="88"/>
      <c r="O292" s="88"/>
      <c r="P292" s="89"/>
      <c r="Q292" s="89"/>
      <c r="R292" s="89"/>
      <c r="S292" s="88"/>
      <c r="T292" s="88"/>
    </row>
    <row r="293" spans="1:20" ht="15.75" customHeight="1" x14ac:dyDescent="0.25">
      <c r="A293" s="88"/>
      <c r="B293" s="88"/>
      <c r="J293" s="88"/>
      <c r="K293" s="88"/>
      <c r="L293" s="88"/>
      <c r="M293" s="88"/>
      <c r="N293" s="88"/>
      <c r="O293" s="88"/>
      <c r="P293" s="89"/>
      <c r="Q293" s="89"/>
      <c r="R293" s="89"/>
      <c r="S293" s="88"/>
      <c r="T293" s="88"/>
    </row>
    <row r="294" spans="1:20" ht="15.75" customHeight="1" x14ac:dyDescent="0.25">
      <c r="A294" s="88"/>
      <c r="B294" s="88"/>
      <c r="J294" s="88"/>
      <c r="K294" s="88"/>
      <c r="L294" s="88"/>
      <c r="M294" s="88"/>
      <c r="N294" s="88"/>
      <c r="O294" s="88"/>
      <c r="P294" s="89"/>
      <c r="Q294" s="89"/>
      <c r="R294" s="89"/>
      <c r="S294" s="88"/>
      <c r="T294" s="88"/>
    </row>
    <row r="295" spans="1:20" ht="15.75" customHeight="1" x14ac:dyDescent="0.25">
      <c r="A295" s="88"/>
      <c r="B295" s="88"/>
      <c r="J295" s="88"/>
      <c r="K295" s="88"/>
      <c r="L295" s="88"/>
      <c r="M295" s="88"/>
      <c r="N295" s="88"/>
      <c r="O295" s="88"/>
      <c r="P295" s="89"/>
      <c r="Q295" s="89"/>
      <c r="R295" s="89"/>
      <c r="S295" s="88"/>
      <c r="T295" s="88"/>
    </row>
    <row r="296" spans="1:20" ht="15.75" customHeight="1" x14ac:dyDescent="0.25">
      <c r="A296" s="88"/>
      <c r="B296" s="88"/>
      <c r="J296" s="88"/>
      <c r="K296" s="88"/>
      <c r="L296" s="88"/>
      <c r="M296" s="88"/>
      <c r="N296" s="88"/>
      <c r="O296" s="88"/>
      <c r="P296" s="89"/>
      <c r="Q296" s="89"/>
      <c r="R296" s="89"/>
      <c r="S296" s="88"/>
      <c r="T296" s="88"/>
    </row>
    <row r="297" spans="1:20" ht="15.75" customHeight="1" x14ac:dyDescent="0.25">
      <c r="A297" s="88"/>
      <c r="B297" s="88"/>
      <c r="J297" s="88"/>
      <c r="K297" s="88"/>
      <c r="L297" s="88"/>
      <c r="M297" s="88"/>
      <c r="N297" s="88"/>
      <c r="O297" s="88"/>
      <c r="P297" s="89"/>
      <c r="Q297" s="89"/>
      <c r="R297" s="89"/>
      <c r="S297" s="88"/>
      <c r="T297" s="88"/>
    </row>
    <row r="298" spans="1:20" ht="15.75" customHeight="1" x14ac:dyDescent="0.25">
      <c r="A298" s="88"/>
      <c r="B298" s="88"/>
      <c r="J298" s="88"/>
      <c r="K298" s="88"/>
      <c r="L298" s="88"/>
      <c r="M298" s="88"/>
      <c r="N298" s="88"/>
      <c r="O298" s="88"/>
      <c r="P298" s="89"/>
      <c r="Q298" s="89"/>
      <c r="R298" s="89"/>
      <c r="S298" s="88"/>
      <c r="T298" s="88"/>
    </row>
    <row r="299" spans="1:20" ht="15.75" customHeight="1" x14ac:dyDescent="0.25">
      <c r="A299" s="88"/>
      <c r="B299" s="88"/>
      <c r="J299" s="88"/>
      <c r="K299" s="88"/>
      <c r="L299" s="88"/>
      <c r="M299" s="88"/>
      <c r="N299" s="88"/>
      <c r="O299" s="88"/>
      <c r="P299" s="89"/>
      <c r="Q299" s="89"/>
      <c r="R299" s="89"/>
      <c r="S299" s="88"/>
      <c r="T299" s="88"/>
    </row>
    <row r="300" spans="1:20" ht="15.75" customHeight="1" x14ac:dyDescent="0.25">
      <c r="A300" s="88"/>
      <c r="B300" s="88"/>
      <c r="J300" s="88"/>
      <c r="K300" s="88"/>
      <c r="L300" s="88"/>
      <c r="M300" s="88"/>
      <c r="N300" s="88"/>
      <c r="O300" s="88"/>
      <c r="P300" s="89"/>
      <c r="Q300" s="89"/>
      <c r="R300" s="89"/>
      <c r="S300" s="88"/>
      <c r="T300" s="88"/>
    </row>
    <row r="301" spans="1:20" ht="15.75" customHeight="1" x14ac:dyDescent="0.25">
      <c r="A301" s="88"/>
      <c r="B301" s="88"/>
      <c r="J301" s="88"/>
      <c r="K301" s="88"/>
      <c r="L301" s="88"/>
      <c r="M301" s="88"/>
      <c r="N301" s="88"/>
      <c r="O301" s="88"/>
      <c r="P301" s="89"/>
      <c r="Q301" s="89"/>
      <c r="R301" s="89"/>
      <c r="S301" s="88"/>
      <c r="T301" s="88"/>
    </row>
    <row r="302" spans="1:20" ht="15.75" customHeight="1" x14ac:dyDescent="0.25">
      <c r="A302" s="88"/>
      <c r="B302" s="88"/>
      <c r="J302" s="88"/>
      <c r="K302" s="88"/>
      <c r="L302" s="88"/>
      <c r="M302" s="88"/>
      <c r="N302" s="88"/>
      <c r="O302" s="88"/>
      <c r="P302" s="89"/>
      <c r="Q302" s="89"/>
      <c r="R302" s="89"/>
      <c r="S302" s="88"/>
      <c r="T302" s="88"/>
    </row>
    <row r="303" spans="1:20" ht="15.75" customHeight="1" x14ac:dyDescent="0.25">
      <c r="A303" s="88"/>
      <c r="B303" s="88"/>
      <c r="J303" s="88"/>
      <c r="K303" s="88"/>
      <c r="L303" s="88"/>
      <c r="M303" s="88"/>
      <c r="N303" s="88"/>
      <c r="O303" s="88"/>
      <c r="P303" s="89"/>
      <c r="Q303" s="89"/>
      <c r="R303" s="89"/>
      <c r="S303" s="88"/>
      <c r="T303" s="88"/>
    </row>
    <row r="304" spans="1:20" ht="15.75" customHeight="1" x14ac:dyDescent="0.25">
      <c r="A304" s="88"/>
      <c r="B304" s="88"/>
      <c r="J304" s="88"/>
      <c r="K304" s="88"/>
      <c r="L304" s="88"/>
      <c r="M304" s="88"/>
      <c r="N304" s="88"/>
      <c r="O304" s="88"/>
      <c r="P304" s="89"/>
      <c r="Q304" s="89"/>
      <c r="R304" s="89"/>
      <c r="S304" s="88"/>
      <c r="T304" s="88"/>
    </row>
    <row r="305" spans="1:20" ht="15.75" customHeight="1" x14ac:dyDescent="0.25">
      <c r="A305" s="88"/>
      <c r="B305" s="88"/>
      <c r="J305" s="88"/>
      <c r="K305" s="88"/>
      <c r="L305" s="88"/>
      <c r="M305" s="88"/>
      <c r="N305" s="88"/>
      <c r="O305" s="88"/>
      <c r="P305" s="89"/>
      <c r="Q305" s="89"/>
      <c r="R305" s="89"/>
      <c r="S305" s="88"/>
      <c r="T305" s="88"/>
    </row>
    <row r="306" spans="1:20" ht="15.75" customHeight="1" x14ac:dyDescent="0.25">
      <c r="A306" s="88"/>
      <c r="B306" s="88"/>
      <c r="J306" s="88"/>
      <c r="K306" s="88"/>
      <c r="L306" s="88"/>
      <c r="M306" s="88"/>
      <c r="N306" s="88"/>
      <c r="O306" s="88"/>
      <c r="P306" s="89"/>
      <c r="Q306" s="89"/>
      <c r="R306" s="89"/>
      <c r="S306" s="88"/>
      <c r="T306" s="88"/>
    </row>
    <row r="307" spans="1:20" ht="15.75" customHeight="1" x14ac:dyDescent="0.25">
      <c r="A307" s="88"/>
      <c r="B307" s="88"/>
      <c r="J307" s="88"/>
      <c r="K307" s="88"/>
      <c r="L307" s="88"/>
      <c r="M307" s="88"/>
      <c r="N307" s="88"/>
      <c r="O307" s="88"/>
      <c r="P307" s="89"/>
      <c r="Q307" s="89"/>
      <c r="R307" s="89"/>
      <c r="S307" s="88"/>
      <c r="T307" s="88"/>
    </row>
    <row r="308" spans="1:20" ht="15.75" customHeight="1" x14ac:dyDescent="0.25">
      <c r="A308" s="88"/>
      <c r="B308" s="88"/>
      <c r="J308" s="88"/>
      <c r="K308" s="88"/>
      <c r="L308" s="88"/>
      <c r="M308" s="88"/>
      <c r="N308" s="88"/>
      <c r="O308" s="88"/>
      <c r="P308" s="89"/>
      <c r="Q308" s="89"/>
      <c r="R308" s="89"/>
      <c r="S308" s="88"/>
      <c r="T308" s="88"/>
    </row>
    <row r="309" spans="1:20" ht="15.75" customHeight="1" x14ac:dyDescent="0.25">
      <c r="A309" s="88"/>
      <c r="B309" s="88"/>
      <c r="J309" s="88"/>
      <c r="K309" s="88"/>
      <c r="L309" s="88"/>
      <c r="M309" s="88"/>
      <c r="N309" s="88"/>
      <c r="O309" s="88"/>
      <c r="P309" s="89"/>
      <c r="Q309" s="89"/>
      <c r="R309" s="89"/>
      <c r="S309" s="88"/>
      <c r="T309" s="88"/>
    </row>
    <row r="310" spans="1:20" ht="15.75" customHeight="1" x14ac:dyDescent="0.25">
      <c r="A310" s="88"/>
      <c r="B310" s="88"/>
      <c r="J310" s="88"/>
      <c r="K310" s="88"/>
      <c r="L310" s="88"/>
      <c r="M310" s="88"/>
      <c r="N310" s="88"/>
      <c r="O310" s="88"/>
      <c r="P310" s="89"/>
      <c r="Q310" s="89"/>
      <c r="R310" s="89"/>
      <c r="S310" s="88"/>
      <c r="T310" s="88"/>
    </row>
    <row r="311" spans="1:20" ht="15.75" customHeight="1" x14ac:dyDescent="0.25">
      <c r="A311" s="88"/>
      <c r="B311" s="88"/>
      <c r="J311" s="88"/>
      <c r="K311" s="88"/>
      <c r="L311" s="88"/>
      <c r="M311" s="88"/>
      <c r="N311" s="88"/>
      <c r="O311" s="88"/>
      <c r="P311" s="89"/>
      <c r="Q311" s="89"/>
      <c r="R311" s="89"/>
      <c r="S311" s="88"/>
      <c r="T311" s="88"/>
    </row>
    <row r="312" spans="1:20" ht="15.75" customHeight="1" x14ac:dyDescent="0.25">
      <c r="A312" s="88"/>
      <c r="B312" s="88"/>
      <c r="J312" s="88"/>
      <c r="K312" s="88"/>
      <c r="L312" s="88"/>
      <c r="M312" s="88"/>
      <c r="N312" s="88"/>
      <c r="O312" s="88"/>
      <c r="P312" s="89"/>
      <c r="Q312" s="89"/>
      <c r="R312" s="89"/>
      <c r="S312" s="88"/>
      <c r="T312" s="88"/>
    </row>
    <row r="313" spans="1:20" ht="15.75" customHeight="1" x14ac:dyDescent="0.25">
      <c r="A313" s="88"/>
      <c r="B313" s="88"/>
      <c r="J313" s="88"/>
      <c r="K313" s="88"/>
      <c r="L313" s="88"/>
      <c r="M313" s="88"/>
      <c r="N313" s="88"/>
      <c r="O313" s="88"/>
      <c r="P313" s="89"/>
      <c r="Q313" s="89"/>
      <c r="R313" s="89"/>
      <c r="S313" s="88"/>
      <c r="T313" s="88"/>
    </row>
    <row r="314" spans="1:20" ht="15.75" customHeight="1" x14ac:dyDescent="0.25">
      <c r="A314" s="88"/>
      <c r="B314" s="88"/>
      <c r="J314" s="88"/>
      <c r="K314" s="88"/>
      <c r="L314" s="88"/>
      <c r="M314" s="88"/>
      <c r="N314" s="88"/>
      <c r="O314" s="88"/>
      <c r="P314" s="89"/>
      <c r="Q314" s="89"/>
      <c r="R314" s="89"/>
      <c r="S314" s="88"/>
      <c r="T314" s="88"/>
    </row>
    <row r="315" spans="1:20" ht="15.75" customHeight="1" x14ac:dyDescent="0.25">
      <c r="A315" s="88"/>
      <c r="B315" s="88"/>
      <c r="J315" s="88"/>
      <c r="K315" s="88"/>
      <c r="L315" s="88"/>
      <c r="M315" s="88"/>
      <c r="N315" s="88"/>
      <c r="O315" s="88"/>
      <c r="P315" s="89"/>
      <c r="Q315" s="89"/>
      <c r="R315" s="89"/>
      <c r="S315" s="88"/>
      <c r="T315" s="88"/>
    </row>
    <row r="316" spans="1:20" ht="15.75" customHeight="1" x14ac:dyDescent="0.25">
      <c r="A316" s="88"/>
      <c r="B316" s="88"/>
      <c r="J316" s="88"/>
      <c r="K316" s="88"/>
      <c r="L316" s="88"/>
      <c r="M316" s="88"/>
      <c r="N316" s="88"/>
      <c r="O316" s="88"/>
      <c r="P316" s="89"/>
      <c r="Q316" s="89"/>
      <c r="R316" s="89"/>
      <c r="S316" s="88"/>
      <c r="T316" s="88"/>
    </row>
    <row r="317" spans="1:20" ht="15.75" customHeight="1" x14ac:dyDescent="0.25">
      <c r="A317" s="88"/>
      <c r="B317" s="88"/>
      <c r="J317" s="88"/>
      <c r="K317" s="88"/>
      <c r="L317" s="88"/>
      <c r="M317" s="88"/>
      <c r="N317" s="88"/>
      <c r="O317" s="88"/>
      <c r="P317" s="89"/>
      <c r="Q317" s="89"/>
      <c r="R317" s="89"/>
      <c r="S317" s="88"/>
      <c r="T317" s="88"/>
    </row>
    <row r="318" spans="1:20" ht="15.75" customHeight="1" x14ac:dyDescent="0.25">
      <c r="A318" s="88"/>
      <c r="B318" s="88"/>
      <c r="J318" s="88"/>
      <c r="K318" s="88"/>
      <c r="L318" s="88"/>
      <c r="M318" s="88"/>
      <c r="N318" s="88"/>
      <c r="O318" s="88"/>
      <c r="P318" s="89"/>
      <c r="Q318" s="89"/>
      <c r="R318" s="89"/>
      <c r="S318" s="88"/>
      <c r="T318" s="88"/>
    </row>
    <row r="319" spans="1:20" ht="15.75" customHeight="1" x14ac:dyDescent="0.25">
      <c r="A319" s="88"/>
      <c r="B319" s="88"/>
      <c r="J319" s="88"/>
      <c r="K319" s="88"/>
      <c r="L319" s="88"/>
      <c r="M319" s="88"/>
      <c r="N319" s="88"/>
      <c r="O319" s="88"/>
      <c r="P319" s="89"/>
      <c r="Q319" s="89"/>
      <c r="R319" s="89"/>
      <c r="S319" s="88"/>
      <c r="T319" s="88"/>
    </row>
    <row r="320" spans="1:20" ht="15.75" customHeight="1" x14ac:dyDescent="0.25">
      <c r="A320" s="88"/>
      <c r="B320" s="88"/>
      <c r="J320" s="88"/>
      <c r="K320" s="88"/>
      <c r="L320" s="88"/>
      <c r="M320" s="88"/>
      <c r="N320" s="88"/>
      <c r="O320" s="88"/>
      <c r="P320" s="89"/>
      <c r="Q320" s="89"/>
      <c r="R320" s="89"/>
      <c r="S320" s="88"/>
      <c r="T320" s="88"/>
    </row>
    <row r="321" spans="1:20" ht="15.75" customHeight="1" x14ac:dyDescent="0.25">
      <c r="A321" s="88"/>
      <c r="B321" s="88"/>
      <c r="J321" s="88"/>
      <c r="K321" s="88"/>
      <c r="L321" s="88"/>
      <c r="M321" s="88"/>
      <c r="N321" s="88"/>
      <c r="O321" s="88"/>
      <c r="P321" s="89"/>
      <c r="Q321" s="89"/>
      <c r="R321" s="89"/>
      <c r="S321" s="88"/>
      <c r="T321" s="88"/>
    </row>
    <row r="322" spans="1:20" ht="15.75" customHeight="1" x14ac:dyDescent="0.25">
      <c r="A322" s="88"/>
      <c r="B322" s="88"/>
      <c r="J322" s="88"/>
      <c r="K322" s="88"/>
      <c r="L322" s="88"/>
      <c r="M322" s="88"/>
      <c r="N322" s="88"/>
      <c r="O322" s="88"/>
      <c r="P322" s="89"/>
      <c r="Q322" s="89"/>
      <c r="R322" s="89"/>
      <c r="S322" s="88"/>
      <c r="T322" s="88"/>
    </row>
    <row r="323" spans="1:20" ht="15.75" customHeight="1" x14ac:dyDescent="0.25">
      <c r="A323" s="88"/>
      <c r="B323" s="88"/>
      <c r="J323" s="88"/>
      <c r="K323" s="88"/>
      <c r="L323" s="88"/>
      <c r="M323" s="88"/>
      <c r="N323" s="88"/>
      <c r="O323" s="88"/>
      <c r="P323" s="89"/>
      <c r="Q323" s="89"/>
      <c r="R323" s="89"/>
      <c r="S323" s="88"/>
      <c r="T323" s="88"/>
    </row>
    <row r="324" spans="1:20" ht="15.75" customHeight="1" x14ac:dyDescent="0.25">
      <c r="A324" s="88"/>
      <c r="B324" s="88"/>
      <c r="J324" s="88"/>
      <c r="K324" s="88"/>
      <c r="L324" s="88"/>
      <c r="M324" s="88"/>
      <c r="N324" s="88"/>
      <c r="O324" s="88"/>
      <c r="P324" s="89"/>
      <c r="Q324" s="89"/>
      <c r="R324" s="89"/>
      <c r="S324" s="88"/>
      <c r="T324" s="88"/>
    </row>
    <row r="325" spans="1:20" ht="15.75" customHeight="1" x14ac:dyDescent="0.25">
      <c r="A325" s="88"/>
      <c r="B325" s="88"/>
      <c r="J325" s="88"/>
      <c r="K325" s="88"/>
      <c r="L325" s="88"/>
      <c r="M325" s="88"/>
      <c r="N325" s="88"/>
      <c r="O325" s="88"/>
      <c r="P325" s="89"/>
      <c r="Q325" s="89"/>
      <c r="R325" s="89"/>
      <c r="S325" s="88"/>
      <c r="T325" s="88"/>
    </row>
    <row r="326" spans="1:20" ht="15.75" customHeight="1" x14ac:dyDescent="0.25">
      <c r="A326" s="88"/>
      <c r="B326" s="88"/>
      <c r="J326" s="88"/>
      <c r="K326" s="88"/>
      <c r="L326" s="88"/>
      <c r="M326" s="88"/>
      <c r="N326" s="88"/>
      <c r="O326" s="88"/>
      <c r="P326" s="89"/>
      <c r="Q326" s="89"/>
      <c r="R326" s="89"/>
      <c r="S326" s="88"/>
      <c r="T326" s="88"/>
    </row>
    <row r="327" spans="1:20" ht="15.75" customHeight="1" x14ac:dyDescent="0.25">
      <c r="A327" s="88"/>
      <c r="B327" s="88"/>
      <c r="J327" s="88"/>
      <c r="K327" s="88"/>
      <c r="L327" s="88"/>
      <c r="M327" s="88"/>
      <c r="N327" s="88"/>
      <c r="O327" s="88"/>
      <c r="P327" s="89"/>
      <c r="Q327" s="89"/>
      <c r="R327" s="89"/>
      <c r="S327" s="88"/>
      <c r="T327" s="88"/>
    </row>
    <row r="328" spans="1:20" ht="15.75" customHeight="1" x14ac:dyDescent="0.25">
      <c r="A328" s="88"/>
      <c r="B328" s="88"/>
      <c r="J328" s="88"/>
      <c r="K328" s="88"/>
      <c r="L328" s="88"/>
      <c r="M328" s="88"/>
      <c r="N328" s="88"/>
      <c r="O328" s="88"/>
      <c r="P328" s="89"/>
      <c r="Q328" s="89"/>
      <c r="R328" s="89"/>
      <c r="S328" s="88"/>
      <c r="T328" s="88"/>
    </row>
    <row r="329" spans="1:20" ht="15.75" customHeight="1" x14ac:dyDescent="0.25">
      <c r="A329" s="88"/>
      <c r="B329" s="88"/>
      <c r="J329" s="88"/>
      <c r="K329" s="88"/>
      <c r="L329" s="88"/>
      <c r="M329" s="88"/>
      <c r="N329" s="88"/>
      <c r="O329" s="88"/>
      <c r="P329" s="89"/>
      <c r="Q329" s="89"/>
      <c r="R329" s="89"/>
      <c r="S329" s="88"/>
      <c r="T329" s="88"/>
    </row>
    <row r="330" spans="1:20" ht="15.75" customHeight="1" x14ac:dyDescent="0.25">
      <c r="A330" s="88"/>
      <c r="B330" s="88"/>
      <c r="J330" s="88"/>
      <c r="K330" s="88"/>
      <c r="L330" s="88"/>
      <c r="M330" s="88"/>
      <c r="N330" s="88"/>
      <c r="O330" s="88"/>
      <c r="P330" s="89"/>
      <c r="Q330" s="89"/>
      <c r="R330" s="89"/>
      <c r="S330" s="88"/>
      <c r="T330" s="88"/>
    </row>
    <row r="331" spans="1:20" ht="15.75" customHeight="1" x14ac:dyDescent="0.25">
      <c r="A331" s="88"/>
      <c r="B331" s="88"/>
      <c r="J331" s="88"/>
      <c r="K331" s="88"/>
      <c r="L331" s="88"/>
      <c r="M331" s="88"/>
      <c r="N331" s="88"/>
      <c r="O331" s="88"/>
      <c r="P331" s="89"/>
      <c r="Q331" s="89"/>
      <c r="R331" s="89"/>
      <c r="S331" s="88"/>
      <c r="T331" s="88"/>
    </row>
    <row r="332" spans="1:20" ht="15.75" customHeight="1" x14ac:dyDescent="0.25">
      <c r="A332" s="88"/>
      <c r="B332" s="88"/>
      <c r="J332" s="88"/>
      <c r="K332" s="88"/>
      <c r="L332" s="88"/>
      <c r="M332" s="88"/>
      <c r="N332" s="88"/>
      <c r="O332" s="88"/>
      <c r="P332" s="89"/>
      <c r="Q332" s="89"/>
      <c r="R332" s="89"/>
      <c r="S332" s="88"/>
      <c r="T332" s="88"/>
    </row>
    <row r="333" spans="1:20" ht="15.75" customHeight="1" x14ac:dyDescent="0.25">
      <c r="A333" s="88"/>
      <c r="B333" s="88"/>
      <c r="J333" s="88"/>
      <c r="K333" s="88"/>
      <c r="L333" s="88"/>
      <c r="M333" s="88"/>
      <c r="N333" s="88"/>
      <c r="O333" s="88"/>
      <c r="P333" s="89"/>
      <c r="Q333" s="89"/>
      <c r="R333" s="89"/>
      <c r="S333" s="88"/>
      <c r="T333" s="88"/>
    </row>
    <row r="334" spans="1:20" ht="15.75" customHeight="1" x14ac:dyDescent="0.25">
      <c r="A334" s="88"/>
      <c r="B334" s="88"/>
      <c r="J334" s="88"/>
      <c r="K334" s="88"/>
      <c r="L334" s="88"/>
      <c r="M334" s="88"/>
      <c r="N334" s="88"/>
      <c r="O334" s="88"/>
      <c r="P334" s="89"/>
      <c r="Q334" s="89"/>
      <c r="R334" s="89"/>
      <c r="S334" s="88"/>
      <c r="T334" s="88"/>
    </row>
    <row r="335" spans="1:20" ht="15.75" customHeight="1" x14ac:dyDescent="0.25">
      <c r="A335" s="88"/>
      <c r="B335" s="88"/>
      <c r="J335" s="88"/>
      <c r="K335" s="88"/>
      <c r="L335" s="88"/>
      <c r="M335" s="88"/>
      <c r="N335" s="88"/>
      <c r="O335" s="88"/>
      <c r="P335" s="89"/>
      <c r="Q335" s="89"/>
      <c r="R335" s="89"/>
      <c r="S335" s="88"/>
      <c r="T335" s="88"/>
    </row>
    <row r="336" spans="1:20" ht="15.75" customHeight="1" x14ac:dyDescent="0.25">
      <c r="A336" s="88"/>
      <c r="B336" s="88"/>
      <c r="J336" s="88"/>
      <c r="K336" s="88"/>
      <c r="L336" s="88"/>
      <c r="M336" s="88"/>
      <c r="N336" s="88"/>
      <c r="O336" s="88"/>
      <c r="P336" s="89"/>
      <c r="Q336" s="89"/>
      <c r="R336" s="89"/>
      <c r="S336" s="88"/>
      <c r="T336" s="88"/>
    </row>
    <row r="337" spans="1:20" ht="15.75" customHeight="1" x14ac:dyDescent="0.25">
      <c r="A337" s="88"/>
      <c r="B337" s="88"/>
      <c r="J337" s="88"/>
      <c r="K337" s="88"/>
      <c r="L337" s="88"/>
      <c r="M337" s="88"/>
      <c r="N337" s="88"/>
      <c r="O337" s="88"/>
      <c r="P337" s="89"/>
      <c r="Q337" s="89"/>
      <c r="R337" s="89"/>
      <c r="S337" s="88"/>
      <c r="T337" s="88"/>
    </row>
    <row r="338" spans="1:20" ht="15.75" customHeight="1" x14ac:dyDescent="0.25">
      <c r="A338" s="88"/>
      <c r="B338" s="88"/>
      <c r="J338" s="88"/>
      <c r="K338" s="88"/>
      <c r="L338" s="88"/>
      <c r="M338" s="88"/>
      <c r="N338" s="88"/>
      <c r="O338" s="88"/>
      <c r="P338" s="89"/>
      <c r="Q338" s="89"/>
      <c r="R338" s="89"/>
      <c r="S338" s="88"/>
      <c r="T338" s="88"/>
    </row>
    <row r="339" spans="1:20" ht="15.75" customHeight="1" x14ac:dyDescent="0.25">
      <c r="A339" s="88"/>
      <c r="B339" s="88"/>
      <c r="J339" s="88"/>
      <c r="K339" s="88"/>
      <c r="L339" s="88"/>
      <c r="M339" s="88"/>
      <c r="N339" s="88"/>
      <c r="O339" s="88"/>
      <c r="P339" s="89"/>
      <c r="Q339" s="89"/>
      <c r="R339" s="89"/>
      <c r="S339" s="88"/>
      <c r="T339" s="88"/>
    </row>
    <row r="340" spans="1:20" ht="15.75" customHeight="1" x14ac:dyDescent="0.25">
      <c r="A340" s="88"/>
      <c r="B340" s="88"/>
      <c r="J340" s="88"/>
      <c r="K340" s="88"/>
      <c r="L340" s="88"/>
      <c r="M340" s="88"/>
      <c r="N340" s="88"/>
      <c r="O340" s="88"/>
      <c r="P340" s="89"/>
      <c r="Q340" s="89"/>
      <c r="R340" s="89"/>
      <c r="S340" s="88"/>
      <c r="T340" s="88"/>
    </row>
    <row r="341" spans="1:20" ht="15.75" customHeight="1" x14ac:dyDescent="0.25">
      <c r="A341" s="88"/>
      <c r="B341" s="88"/>
      <c r="J341" s="88"/>
      <c r="K341" s="88"/>
      <c r="L341" s="88"/>
      <c r="M341" s="88"/>
      <c r="N341" s="88"/>
      <c r="O341" s="88"/>
      <c r="P341" s="89"/>
      <c r="Q341" s="89"/>
      <c r="R341" s="89"/>
      <c r="S341" s="88"/>
      <c r="T341" s="88"/>
    </row>
    <row r="342" spans="1:20" ht="15.75" customHeight="1" x14ac:dyDescent="0.25">
      <c r="A342" s="88"/>
      <c r="B342" s="88"/>
      <c r="J342" s="88"/>
      <c r="K342" s="88"/>
      <c r="L342" s="88"/>
      <c r="M342" s="88"/>
      <c r="N342" s="88"/>
      <c r="O342" s="88"/>
      <c r="P342" s="89"/>
      <c r="Q342" s="89"/>
      <c r="R342" s="89"/>
      <c r="S342" s="88"/>
      <c r="T342" s="88"/>
    </row>
    <row r="343" spans="1:20" ht="15.75" customHeight="1" x14ac:dyDescent="0.25">
      <c r="A343" s="88"/>
      <c r="B343" s="88"/>
      <c r="J343" s="88"/>
      <c r="K343" s="88"/>
      <c r="L343" s="88"/>
      <c r="M343" s="88"/>
      <c r="N343" s="88"/>
      <c r="O343" s="88"/>
      <c r="P343" s="89"/>
      <c r="Q343" s="89"/>
      <c r="R343" s="89"/>
      <c r="S343" s="88"/>
      <c r="T343" s="88"/>
    </row>
    <row r="344" spans="1:20" ht="15.75" customHeight="1" x14ac:dyDescent="0.25">
      <c r="A344" s="88"/>
      <c r="B344" s="88"/>
      <c r="J344" s="88"/>
      <c r="K344" s="88"/>
      <c r="L344" s="88"/>
      <c r="M344" s="88"/>
      <c r="N344" s="88"/>
      <c r="O344" s="88"/>
      <c r="P344" s="89"/>
      <c r="Q344" s="89"/>
      <c r="R344" s="89"/>
      <c r="S344" s="88"/>
      <c r="T344" s="88"/>
    </row>
    <row r="345" spans="1:20" ht="15.75" customHeight="1" x14ac:dyDescent="0.25">
      <c r="A345" s="88"/>
      <c r="B345" s="88"/>
      <c r="J345" s="88"/>
      <c r="K345" s="88"/>
      <c r="L345" s="88"/>
      <c r="M345" s="88"/>
      <c r="N345" s="88"/>
      <c r="O345" s="88"/>
      <c r="P345" s="89"/>
      <c r="Q345" s="89"/>
      <c r="R345" s="89"/>
      <c r="S345" s="88"/>
      <c r="T345" s="88"/>
    </row>
    <row r="346" spans="1:20" ht="15.75" customHeight="1" x14ac:dyDescent="0.25">
      <c r="A346" s="88"/>
      <c r="B346" s="88"/>
      <c r="J346" s="88"/>
      <c r="K346" s="88"/>
      <c r="L346" s="88"/>
      <c r="M346" s="88"/>
      <c r="N346" s="88"/>
      <c r="O346" s="88"/>
      <c r="P346" s="89"/>
      <c r="Q346" s="89"/>
      <c r="R346" s="89"/>
      <c r="S346" s="88"/>
      <c r="T346" s="88"/>
    </row>
    <row r="347" spans="1:20" ht="15.75" customHeight="1" x14ac:dyDescent="0.25">
      <c r="A347" s="88"/>
      <c r="B347" s="88"/>
      <c r="J347" s="88"/>
      <c r="K347" s="88"/>
      <c r="L347" s="88"/>
      <c r="M347" s="88"/>
      <c r="N347" s="88"/>
      <c r="O347" s="88"/>
      <c r="P347" s="89"/>
      <c r="Q347" s="89"/>
      <c r="R347" s="89"/>
      <c r="S347" s="88"/>
      <c r="T347" s="88"/>
    </row>
    <row r="348" spans="1:20" ht="15.75" customHeight="1" x14ac:dyDescent="0.25">
      <c r="A348" s="88"/>
      <c r="B348" s="88"/>
      <c r="J348" s="88"/>
      <c r="K348" s="88"/>
      <c r="L348" s="88"/>
      <c r="M348" s="88"/>
      <c r="N348" s="88"/>
      <c r="O348" s="88"/>
      <c r="P348" s="89"/>
      <c r="Q348" s="89"/>
      <c r="R348" s="89"/>
      <c r="S348" s="88"/>
      <c r="T348" s="88"/>
    </row>
    <row r="349" spans="1:20" ht="15.75" customHeight="1" x14ac:dyDescent="0.25">
      <c r="A349" s="88"/>
      <c r="B349" s="88"/>
      <c r="J349" s="88"/>
      <c r="K349" s="88"/>
      <c r="L349" s="88"/>
      <c r="M349" s="88"/>
      <c r="N349" s="88"/>
      <c r="O349" s="88"/>
      <c r="P349" s="89"/>
      <c r="Q349" s="89"/>
      <c r="R349" s="89"/>
      <c r="S349" s="88"/>
      <c r="T349" s="88"/>
    </row>
    <row r="350" spans="1:20" ht="15.75" customHeight="1" x14ac:dyDescent="0.25">
      <c r="A350" s="88"/>
      <c r="B350" s="88"/>
      <c r="J350" s="88"/>
      <c r="K350" s="88"/>
      <c r="L350" s="88"/>
      <c r="M350" s="88"/>
      <c r="N350" s="88"/>
      <c r="O350" s="88"/>
      <c r="P350" s="89"/>
      <c r="Q350" s="89"/>
      <c r="R350" s="89"/>
      <c r="S350" s="88"/>
      <c r="T350" s="88"/>
    </row>
    <row r="351" spans="1:20" ht="15.75" customHeight="1" x14ac:dyDescent="0.25">
      <c r="A351" s="88"/>
      <c r="B351" s="88"/>
      <c r="J351" s="88"/>
      <c r="K351" s="88"/>
      <c r="L351" s="88"/>
      <c r="M351" s="88"/>
      <c r="N351" s="88"/>
      <c r="O351" s="88"/>
      <c r="P351" s="89"/>
      <c r="Q351" s="89"/>
      <c r="R351" s="89"/>
      <c r="S351" s="88"/>
      <c r="T351" s="88"/>
    </row>
    <row r="352" spans="1:20" ht="15.75" customHeight="1" x14ac:dyDescent="0.25">
      <c r="A352" s="88"/>
      <c r="B352" s="88"/>
      <c r="J352" s="88"/>
      <c r="K352" s="88"/>
      <c r="L352" s="88"/>
      <c r="M352" s="88"/>
      <c r="N352" s="88"/>
      <c r="O352" s="88"/>
      <c r="P352" s="89"/>
      <c r="Q352" s="89"/>
      <c r="R352" s="89"/>
      <c r="S352" s="88"/>
      <c r="T352" s="88"/>
    </row>
    <row r="353" spans="1:20" ht="15.75" customHeight="1" x14ac:dyDescent="0.25">
      <c r="A353" s="88"/>
      <c r="B353" s="88"/>
      <c r="J353" s="88"/>
      <c r="K353" s="88"/>
      <c r="L353" s="88"/>
      <c r="M353" s="88"/>
      <c r="N353" s="88"/>
      <c r="O353" s="88"/>
      <c r="P353" s="89"/>
      <c r="Q353" s="89"/>
      <c r="R353" s="89"/>
      <c r="S353" s="88"/>
      <c r="T353" s="88"/>
    </row>
    <row r="354" spans="1:20" ht="15.75" customHeight="1" x14ac:dyDescent="0.25">
      <c r="A354" s="88"/>
      <c r="B354" s="88"/>
      <c r="J354" s="88"/>
      <c r="K354" s="88"/>
      <c r="L354" s="88"/>
      <c r="M354" s="88"/>
      <c r="N354" s="88"/>
      <c r="O354" s="88"/>
      <c r="P354" s="89"/>
      <c r="Q354" s="89"/>
      <c r="R354" s="89"/>
      <c r="S354" s="88"/>
      <c r="T354" s="88"/>
    </row>
    <row r="355" spans="1:20" ht="15.75" customHeight="1" x14ac:dyDescent="0.25">
      <c r="A355" s="88"/>
      <c r="B355" s="88"/>
      <c r="J355" s="88"/>
      <c r="K355" s="88"/>
      <c r="L355" s="88"/>
      <c r="M355" s="88"/>
      <c r="N355" s="88"/>
      <c r="O355" s="88"/>
      <c r="P355" s="89"/>
      <c r="Q355" s="89"/>
      <c r="R355" s="89"/>
      <c r="S355" s="88"/>
      <c r="T355" s="88"/>
    </row>
    <row r="356" spans="1:20" ht="15.75" customHeight="1" x14ac:dyDescent="0.25">
      <c r="A356" s="88"/>
      <c r="B356" s="88"/>
      <c r="J356" s="88"/>
      <c r="K356" s="88"/>
      <c r="L356" s="88"/>
      <c r="M356" s="88"/>
      <c r="N356" s="88"/>
      <c r="O356" s="88"/>
      <c r="P356" s="89"/>
      <c r="Q356" s="89"/>
      <c r="R356" s="89"/>
      <c r="S356" s="88"/>
      <c r="T356" s="88"/>
    </row>
    <row r="357" spans="1:20" ht="15.75" customHeight="1" x14ac:dyDescent="0.25">
      <c r="A357" s="88"/>
      <c r="B357" s="88"/>
      <c r="J357" s="88"/>
      <c r="K357" s="88"/>
      <c r="L357" s="88"/>
      <c r="M357" s="88"/>
      <c r="N357" s="88"/>
      <c r="O357" s="88"/>
      <c r="P357" s="89"/>
      <c r="Q357" s="89"/>
      <c r="R357" s="89"/>
      <c r="S357" s="88"/>
      <c r="T357" s="88"/>
    </row>
    <row r="358" spans="1:20" ht="15.75" customHeight="1" x14ac:dyDescent="0.25">
      <c r="A358" s="88"/>
      <c r="B358" s="88"/>
      <c r="J358" s="88"/>
      <c r="K358" s="88"/>
      <c r="L358" s="88"/>
      <c r="M358" s="88"/>
      <c r="N358" s="88"/>
      <c r="O358" s="88"/>
      <c r="P358" s="89"/>
      <c r="Q358" s="89"/>
      <c r="R358" s="89"/>
      <c r="S358" s="88"/>
      <c r="T358" s="88"/>
    </row>
    <row r="359" spans="1:20" ht="15.75" customHeight="1" x14ac:dyDescent="0.25">
      <c r="A359" s="88"/>
      <c r="B359" s="88"/>
      <c r="J359" s="88"/>
      <c r="K359" s="88"/>
      <c r="L359" s="88"/>
      <c r="M359" s="88"/>
      <c r="N359" s="88"/>
      <c r="O359" s="88"/>
      <c r="P359" s="89"/>
      <c r="Q359" s="89"/>
      <c r="R359" s="89"/>
      <c r="S359" s="88"/>
      <c r="T359" s="88"/>
    </row>
    <row r="360" spans="1:20" ht="15.75" customHeight="1" x14ac:dyDescent="0.25">
      <c r="A360" s="88"/>
      <c r="B360" s="88"/>
      <c r="J360" s="88"/>
      <c r="K360" s="88"/>
      <c r="L360" s="88"/>
      <c r="M360" s="88"/>
      <c r="N360" s="88"/>
      <c r="O360" s="88"/>
      <c r="P360" s="89"/>
      <c r="Q360" s="89"/>
      <c r="R360" s="89"/>
      <c r="S360" s="88"/>
      <c r="T360" s="88"/>
    </row>
    <row r="361" spans="1:20" ht="15.75" customHeight="1" x14ac:dyDescent="0.25">
      <c r="A361" s="88"/>
      <c r="B361" s="88"/>
      <c r="J361" s="88"/>
      <c r="K361" s="88"/>
      <c r="L361" s="88"/>
      <c r="M361" s="88"/>
      <c r="N361" s="88"/>
      <c r="O361" s="88"/>
      <c r="P361" s="89"/>
      <c r="Q361" s="89"/>
      <c r="R361" s="89"/>
      <c r="S361" s="88"/>
      <c r="T361" s="88"/>
    </row>
    <row r="362" spans="1:20" ht="15.75" customHeight="1" x14ac:dyDescent="0.25">
      <c r="A362" s="88"/>
      <c r="B362" s="88"/>
      <c r="J362" s="88"/>
      <c r="K362" s="88"/>
      <c r="L362" s="88"/>
      <c r="M362" s="88"/>
      <c r="N362" s="88"/>
      <c r="O362" s="88"/>
      <c r="P362" s="89"/>
      <c r="Q362" s="89"/>
      <c r="R362" s="89"/>
      <c r="S362" s="88"/>
      <c r="T362" s="88"/>
    </row>
    <row r="363" spans="1:20" ht="15.75" customHeight="1" x14ac:dyDescent="0.25">
      <c r="A363" s="88"/>
      <c r="B363" s="88"/>
      <c r="J363" s="88"/>
      <c r="K363" s="88"/>
      <c r="L363" s="88"/>
      <c r="M363" s="88"/>
      <c r="N363" s="88"/>
      <c r="O363" s="88"/>
      <c r="P363" s="89"/>
      <c r="Q363" s="89"/>
      <c r="R363" s="89"/>
      <c r="S363" s="88"/>
      <c r="T363" s="88"/>
    </row>
    <row r="364" spans="1:20" ht="15.75" customHeight="1" x14ac:dyDescent="0.25">
      <c r="A364" s="88"/>
      <c r="B364" s="88"/>
      <c r="J364" s="88"/>
      <c r="K364" s="88"/>
      <c r="L364" s="88"/>
      <c r="M364" s="88"/>
      <c r="N364" s="88"/>
      <c r="O364" s="88"/>
      <c r="P364" s="89"/>
      <c r="Q364" s="89"/>
      <c r="R364" s="89"/>
      <c r="S364" s="88"/>
      <c r="T364" s="88"/>
    </row>
    <row r="365" spans="1:20" ht="15.75" customHeight="1" x14ac:dyDescent="0.25">
      <c r="A365" s="88"/>
      <c r="B365" s="88"/>
      <c r="J365" s="88"/>
      <c r="K365" s="88"/>
      <c r="L365" s="88"/>
      <c r="M365" s="88"/>
      <c r="N365" s="88"/>
      <c r="O365" s="88"/>
      <c r="P365" s="89"/>
      <c r="Q365" s="89"/>
      <c r="R365" s="89"/>
      <c r="S365" s="88"/>
      <c r="T365" s="88"/>
    </row>
    <row r="366" spans="1:20" ht="15.75" customHeight="1" x14ac:dyDescent="0.25">
      <c r="A366" s="88"/>
      <c r="B366" s="88"/>
      <c r="J366" s="88"/>
      <c r="K366" s="88"/>
      <c r="L366" s="88"/>
      <c r="M366" s="88"/>
      <c r="N366" s="88"/>
      <c r="O366" s="88"/>
      <c r="P366" s="89"/>
      <c r="Q366" s="89"/>
      <c r="R366" s="89"/>
      <c r="S366" s="88"/>
      <c r="T366" s="88"/>
    </row>
    <row r="367" spans="1:20" ht="15.75" customHeight="1" x14ac:dyDescent="0.25">
      <c r="A367" s="88"/>
      <c r="B367" s="88"/>
      <c r="J367" s="88"/>
      <c r="K367" s="88"/>
      <c r="L367" s="88"/>
      <c r="M367" s="88"/>
      <c r="N367" s="88"/>
      <c r="O367" s="88"/>
      <c r="P367" s="89"/>
      <c r="Q367" s="89"/>
      <c r="R367" s="89"/>
      <c r="S367" s="88"/>
      <c r="T367" s="88"/>
    </row>
    <row r="368" spans="1:20" ht="15.75" customHeight="1" x14ac:dyDescent="0.25">
      <c r="A368" s="88"/>
      <c r="B368" s="88"/>
      <c r="J368" s="88"/>
      <c r="K368" s="88"/>
      <c r="L368" s="88"/>
      <c r="M368" s="88"/>
      <c r="N368" s="88"/>
      <c r="O368" s="88"/>
      <c r="P368" s="89"/>
      <c r="Q368" s="89"/>
      <c r="R368" s="89"/>
      <c r="S368" s="88"/>
      <c r="T368" s="88"/>
    </row>
    <row r="369" spans="1:20" ht="15.75" customHeight="1" x14ac:dyDescent="0.25">
      <c r="A369" s="88"/>
      <c r="B369" s="88"/>
      <c r="J369" s="88"/>
      <c r="K369" s="88"/>
      <c r="L369" s="88"/>
      <c r="M369" s="88"/>
      <c r="N369" s="88"/>
      <c r="O369" s="88"/>
      <c r="P369" s="89"/>
      <c r="Q369" s="89"/>
      <c r="R369" s="89"/>
      <c r="S369" s="88"/>
      <c r="T369" s="88"/>
    </row>
    <row r="370" spans="1:20" ht="15.75" customHeight="1" x14ac:dyDescent="0.25">
      <c r="A370" s="88"/>
      <c r="B370" s="88"/>
      <c r="J370" s="88"/>
      <c r="K370" s="88"/>
      <c r="L370" s="88"/>
      <c r="M370" s="88"/>
      <c r="N370" s="88"/>
      <c r="O370" s="88"/>
      <c r="P370" s="89"/>
      <c r="Q370" s="89"/>
      <c r="R370" s="89"/>
      <c r="S370" s="88"/>
      <c r="T370" s="88"/>
    </row>
    <row r="371" spans="1:20" ht="15.75" customHeight="1" x14ac:dyDescent="0.25">
      <c r="A371" s="88"/>
      <c r="B371" s="88"/>
      <c r="J371" s="88"/>
      <c r="K371" s="88"/>
      <c r="L371" s="88"/>
      <c r="M371" s="88"/>
      <c r="N371" s="88"/>
      <c r="O371" s="88"/>
      <c r="P371" s="89"/>
      <c r="Q371" s="89"/>
      <c r="R371" s="89"/>
      <c r="S371" s="88"/>
      <c r="T371" s="88"/>
    </row>
    <row r="372" spans="1:20" ht="15.75" customHeight="1" x14ac:dyDescent="0.25">
      <c r="A372" s="88"/>
      <c r="B372" s="88"/>
      <c r="J372" s="88"/>
      <c r="K372" s="88"/>
      <c r="L372" s="88"/>
      <c r="M372" s="88"/>
      <c r="N372" s="88"/>
      <c r="O372" s="88"/>
      <c r="P372" s="89"/>
      <c r="Q372" s="89"/>
      <c r="R372" s="89"/>
      <c r="S372" s="88"/>
      <c r="T372" s="88"/>
    </row>
    <row r="373" spans="1:20" ht="15.75" customHeight="1" x14ac:dyDescent="0.25">
      <c r="A373" s="88"/>
      <c r="B373" s="88"/>
      <c r="J373" s="88"/>
      <c r="K373" s="88"/>
      <c r="L373" s="88"/>
      <c r="M373" s="88"/>
      <c r="N373" s="88"/>
      <c r="O373" s="88"/>
      <c r="P373" s="89"/>
      <c r="Q373" s="89"/>
      <c r="R373" s="89"/>
      <c r="S373" s="88"/>
      <c r="T373" s="88"/>
    </row>
    <row r="374" spans="1:20" ht="15.75" customHeight="1" x14ac:dyDescent="0.25">
      <c r="A374" s="88"/>
      <c r="B374" s="88"/>
      <c r="J374" s="88"/>
      <c r="K374" s="88"/>
      <c r="L374" s="88"/>
      <c r="M374" s="88"/>
      <c r="N374" s="88"/>
      <c r="O374" s="88"/>
      <c r="P374" s="89"/>
      <c r="Q374" s="89"/>
      <c r="R374" s="89"/>
      <c r="S374" s="88"/>
      <c r="T374" s="88"/>
    </row>
    <row r="375" spans="1:20" ht="15.75" customHeight="1" x14ac:dyDescent="0.25">
      <c r="A375" s="88"/>
      <c r="B375" s="88"/>
      <c r="J375" s="88"/>
      <c r="K375" s="88"/>
      <c r="L375" s="88"/>
      <c r="M375" s="88"/>
      <c r="N375" s="88"/>
      <c r="O375" s="88"/>
      <c r="P375" s="89"/>
      <c r="Q375" s="89"/>
      <c r="R375" s="89"/>
      <c r="S375" s="88"/>
      <c r="T375" s="88"/>
    </row>
    <row r="376" spans="1:20" ht="15.75" customHeight="1" x14ac:dyDescent="0.25">
      <c r="A376" s="88"/>
      <c r="B376" s="88"/>
      <c r="J376" s="88"/>
      <c r="K376" s="88"/>
      <c r="L376" s="88"/>
      <c r="M376" s="88"/>
      <c r="N376" s="88"/>
      <c r="O376" s="88"/>
      <c r="P376" s="89"/>
      <c r="Q376" s="89"/>
      <c r="R376" s="89"/>
      <c r="S376" s="88"/>
      <c r="T376" s="88"/>
    </row>
    <row r="377" spans="1:20" ht="15.75" customHeight="1" x14ac:dyDescent="0.25">
      <c r="A377" s="88"/>
      <c r="B377" s="88"/>
      <c r="J377" s="88"/>
      <c r="K377" s="88"/>
      <c r="L377" s="88"/>
      <c r="M377" s="88"/>
      <c r="N377" s="88"/>
      <c r="O377" s="88"/>
      <c r="P377" s="89"/>
      <c r="Q377" s="89"/>
      <c r="R377" s="89"/>
      <c r="S377" s="88"/>
      <c r="T377" s="88"/>
    </row>
    <row r="378" spans="1:20" ht="15.75" customHeight="1" x14ac:dyDescent="0.25">
      <c r="A378" s="88"/>
      <c r="B378" s="88"/>
      <c r="J378" s="88"/>
      <c r="K378" s="88"/>
      <c r="L378" s="88"/>
      <c r="M378" s="88"/>
      <c r="N378" s="88"/>
      <c r="O378" s="88"/>
      <c r="P378" s="89"/>
      <c r="Q378" s="89"/>
      <c r="R378" s="89"/>
      <c r="S378" s="88"/>
      <c r="T378" s="88"/>
    </row>
    <row r="379" spans="1:20" ht="15.75" customHeight="1" x14ac:dyDescent="0.25">
      <c r="A379" s="88"/>
      <c r="B379" s="88"/>
      <c r="J379" s="88"/>
      <c r="K379" s="88"/>
      <c r="L379" s="88"/>
      <c r="M379" s="88"/>
      <c r="N379" s="88"/>
      <c r="O379" s="88"/>
      <c r="P379" s="89"/>
      <c r="Q379" s="89"/>
      <c r="R379" s="89"/>
      <c r="S379" s="88"/>
      <c r="T379" s="88"/>
    </row>
    <row r="380" spans="1:20" ht="15.75" customHeight="1" x14ac:dyDescent="0.25">
      <c r="A380" s="88"/>
      <c r="B380" s="88"/>
      <c r="J380" s="88"/>
      <c r="K380" s="88"/>
      <c r="L380" s="88"/>
      <c r="M380" s="88"/>
      <c r="N380" s="88"/>
      <c r="O380" s="88"/>
      <c r="P380" s="89"/>
      <c r="Q380" s="89"/>
      <c r="R380" s="89"/>
      <c r="S380" s="88"/>
      <c r="T380" s="88"/>
    </row>
    <row r="381" spans="1:20" ht="15.75" customHeight="1" x14ac:dyDescent="0.25">
      <c r="A381" s="88"/>
      <c r="B381" s="88"/>
      <c r="J381" s="88"/>
      <c r="K381" s="88"/>
      <c r="L381" s="88"/>
      <c r="M381" s="88"/>
      <c r="N381" s="88"/>
      <c r="O381" s="88"/>
      <c r="P381" s="89"/>
      <c r="Q381" s="89"/>
      <c r="R381" s="89"/>
      <c r="S381" s="88"/>
      <c r="T381" s="88"/>
    </row>
    <row r="382" spans="1:20" ht="15.75" customHeight="1" x14ac:dyDescent="0.25">
      <c r="A382" s="88"/>
      <c r="B382" s="88"/>
      <c r="J382" s="88"/>
      <c r="K382" s="88"/>
      <c r="L382" s="88"/>
      <c r="M382" s="88"/>
      <c r="N382" s="88"/>
      <c r="O382" s="88"/>
      <c r="P382" s="89"/>
      <c r="Q382" s="89"/>
      <c r="R382" s="89"/>
      <c r="S382" s="88"/>
      <c r="T382" s="88"/>
    </row>
    <row r="383" spans="1:20" ht="15.75" customHeight="1" x14ac:dyDescent="0.25">
      <c r="A383" s="88"/>
      <c r="B383" s="88"/>
      <c r="J383" s="88"/>
      <c r="K383" s="88"/>
      <c r="L383" s="88"/>
      <c r="M383" s="88"/>
      <c r="N383" s="88"/>
      <c r="O383" s="88"/>
      <c r="P383" s="89"/>
      <c r="Q383" s="89"/>
      <c r="R383" s="89"/>
      <c r="S383" s="88"/>
      <c r="T383" s="88"/>
    </row>
    <row r="384" spans="1:20" ht="15.75" customHeight="1" x14ac:dyDescent="0.25">
      <c r="A384" s="88"/>
      <c r="B384" s="88"/>
      <c r="J384" s="88"/>
      <c r="K384" s="88"/>
      <c r="L384" s="88"/>
      <c r="M384" s="88"/>
      <c r="N384" s="88"/>
      <c r="O384" s="88"/>
      <c r="P384" s="89"/>
      <c r="Q384" s="89"/>
      <c r="R384" s="89"/>
      <c r="S384" s="88"/>
      <c r="T384" s="88"/>
    </row>
    <row r="385" spans="1:20" ht="15.75" customHeight="1" x14ac:dyDescent="0.25">
      <c r="A385" s="88"/>
      <c r="B385" s="88"/>
      <c r="J385" s="88"/>
      <c r="K385" s="88"/>
      <c r="L385" s="88"/>
      <c r="M385" s="88"/>
      <c r="N385" s="88"/>
      <c r="O385" s="88"/>
      <c r="P385" s="89"/>
      <c r="Q385" s="89"/>
      <c r="R385" s="89"/>
      <c r="S385" s="88"/>
      <c r="T385" s="88"/>
    </row>
    <row r="386" spans="1:20" ht="15.75" customHeight="1" x14ac:dyDescent="0.25">
      <c r="A386" s="88"/>
      <c r="B386" s="88"/>
      <c r="J386" s="88"/>
      <c r="K386" s="88"/>
      <c r="L386" s="88"/>
      <c r="M386" s="88"/>
      <c r="N386" s="88"/>
      <c r="O386" s="88"/>
      <c r="P386" s="89"/>
      <c r="Q386" s="89"/>
      <c r="R386" s="89"/>
      <c r="S386" s="88"/>
      <c r="T386" s="88"/>
    </row>
    <row r="387" spans="1:20" ht="15.75" customHeight="1" x14ac:dyDescent="0.25">
      <c r="A387" s="88"/>
      <c r="B387" s="88"/>
      <c r="J387" s="88"/>
      <c r="K387" s="88"/>
      <c r="L387" s="88"/>
      <c r="M387" s="88"/>
      <c r="N387" s="88"/>
      <c r="O387" s="88"/>
      <c r="P387" s="89"/>
      <c r="Q387" s="89"/>
      <c r="R387" s="89"/>
      <c r="S387" s="88"/>
      <c r="T387" s="88"/>
    </row>
    <row r="388" spans="1:20" ht="15.75" customHeight="1" x14ac:dyDescent="0.25">
      <c r="A388" s="88"/>
      <c r="B388" s="88"/>
      <c r="J388" s="88"/>
      <c r="K388" s="88"/>
      <c r="L388" s="88"/>
      <c r="M388" s="88"/>
      <c r="N388" s="88"/>
      <c r="O388" s="88"/>
      <c r="P388" s="89"/>
      <c r="Q388" s="89"/>
      <c r="R388" s="89"/>
      <c r="S388" s="88"/>
      <c r="T388" s="88"/>
    </row>
    <row r="389" spans="1:20" ht="15.75" customHeight="1" x14ac:dyDescent="0.25">
      <c r="A389" s="88"/>
      <c r="B389" s="88"/>
      <c r="J389" s="88"/>
      <c r="K389" s="88"/>
      <c r="L389" s="88"/>
      <c r="M389" s="88"/>
      <c r="N389" s="88"/>
      <c r="O389" s="88"/>
      <c r="P389" s="89"/>
      <c r="Q389" s="89"/>
      <c r="R389" s="89"/>
      <c r="S389" s="88"/>
      <c r="T389" s="88"/>
    </row>
    <row r="390" spans="1:20" ht="15.75" customHeight="1" x14ac:dyDescent="0.25">
      <c r="A390" s="88"/>
      <c r="B390" s="88"/>
      <c r="J390" s="88"/>
      <c r="K390" s="88"/>
      <c r="L390" s="88"/>
      <c r="M390" s="88"/>
      <c r="N390" s="88"/>
      <c r="O390" s="88"/>
      <c r="P390" s="89"/>
      <c r="Q390" s="89"/>
      <c r="R390" s="89"/>
      <c r="S390" s="88"/>
      <c r="T390" s="88"/>
    </row>
    <row r="391" spans="1:20" ht="15.75" customHeight="1" x14ac:dyDescent="0.25">
      <c r="A391" s="88"/>
      <c r="B391" s="88"/>
      <c r="J391" s="88"/>
      <c r="K391" s="88"/>
      <c r="L391" s="88"/>
      <c r="M391" s="88"/>
      <c r="N391" s="88"/>
      <c r="O391" s="88"/>
      <c r="P391" s="89"/>
      <c r="Q391" s="89"/>
      <c r="R391" s="89"/>
      <c r="S391" s="88"/>
      <c r="T391" s="88"/>
    </row>
    <row r="392" spans="1:20" ht="15.75" customHeight="1" x14ac:dyDescent="0.25">
      <c r="A392" s="88"/>
      <c r="B392" s="88"/>
      <c r="J392" s="88"/>
      <c r="K392" s="88"/>
      <c r="L392" s="88"/>
      <c r="M392" s="88"/>
      <c r="N392" s="88"/>
      <c r="O392" s="88"/>
      <c r="P392" s="89"/>
      <c r="Q392" s="89"/>
      <c r="R392" s="89"/>
      <c r="S392" s="88"/>
      <c r="T392" s="88"/>
    </row>
    <row r="393" spans="1:20" ht="15.75" customHeight="1" x14ac:dyDescent="0.25">
      <c r="A393" s="88"/>
      <c r="B393" s="88"/>
      <c r="J393" s="88"/>
      <c r="K393" s="88"/>
      <c r="L393" s="88"/>
      <c r="M393" s="88"/>
      <c r="N393" s="88"/>
      <c r="O393" s="88"/>
      <c r="P393" s="89"/>
      <c r="Q393" s="89"/>
      <c r="R393" s="89"/>
      <c r="S393" s="88"/>
      <c r="T393" s="88"/>
    </row>
    <row r="394" spans="1:20" ht="15.75" customHeight="1" x14ac:dyDescent="0.25">
      <c r="A394" s="88"/>
      <c r="B394" s="88"/>
      <c r="J394" s="88"/>
      <c r="K394" s="88"/>
      <c r="L394" s="88"/>
      <c r="M394" s="88"/>
      <c r="N394" s="88"/>
      <c r="O394" s="88"/>
      <c r="P394" s="89"/>
      <c r="Q394" s="89"/>
      <c r="R394" s="89"/>
      <c r="S394" s="88"/>
      <c r="T394" s="88"/>
    </row>
    <row r="395" spans="1:20" ht="15.75" customHeight="1" x14ac:dyDescent="0.25">
      <c r="A395" s="88"/>
      <c r="B395" s="88"/>
      <c r="J395" s="88"/>
      <c r="K395" s="88"/>
      <c r="L395" s="88"/>
      <c r="M395" s="88"/>
      <c r="N395" s="88"/>
      <c r="O395" s="88"/>
      <c r="P395" s="89"/>
      <c r="Q395" s="89"/>
      <c r="R395" s="89"/>
      <c r="S395" s="88"/>
      <c r="T395" s="88"/>
    </row>
    <row r="396" spans="1:20" ht="15.75" customHeight="1" x14ac:dyDescent="0.25">
      <c r="A396" s="88"/>
      <c r="B396" s="88"/>
      <c r="J396" s="88"/>
      <c r="K396" s="88"/>
      <c r="L396" s="88"/>
      <c r="M396" s="88"/>
      <c r="N396" s="88"/>
      <c r="O396" s="88"/>
      <c r="P396" s="89"/>
      <c r="Q396" s="89"/>
      <c r="R396" s="89"/>
      <c r="S396" s="88"/>
      <c r="T396" s="88"/>
    </row>
    <row r="397" spans="1:20" ht="15.75" customHeight="1" x14ac:dyDescent="0.25">
      <c r="A397" s="88"/>
      <c r="B397" s="88"/>
      <c r="J397" s="88"/>
      <c r="K397" s="88"/>
      <c r="L397" s="88"/>
      <c r="M397" s="88"/>
      <c r="N397" s="88"/>
      <c r="O397" s="88"/>
      <c r="P397" s="89"/>
      <c r="Q397" s="89"/>
      <c r="R397" s="89"/>
      <c r="S397" s="88"/>
      <c r="T397" s="88"/>
    </row>
    <row r="398" spans="1:20" ht="15.75" customHeight="1" x14ac:dyDescent="0.25">
      <c r="A398" s="88"/>
      <c r="B398" s="88"/>
      <c r="J398" s="88"/>
      <c r="K398" s="88"/>
      <c r="L398" s="88"/>
      <c r="M398" s="88"/>
      <c r="N398" s="88"/>
      <c r="O398" s="88"/>
      <c r="P398" s="89"/>
      <c r="Q398" s="89"/>
      <c r="R398" s="89"/>
      <c r="S398" s="88"/>
      <c r="T398" s="88"/>
    </row>
    <row r="399" spans="1:20" ht="15.75" customHeight="1" x14ac:dyDescent="0.25">
      <c r="A399" s="88"/>
      <c r="B399" s="88"/>
      <c r="J399" s="88"/>
      <c r="K399" s="88"/>
      <c r="L399" s="88"/>
      <c r="M399" s="88"/>
      <c r="N399" s="88"/>
      <c r="O399" s="88"/>
      <c r="P399" s="89"/>
      <c r="Q399" s="89"/>
      <c r="R399" s="89"/>
      <c r="S399" s="88"/>
      <c r="T399" s="88"/>
    </row>
    <row r="400" spans="1:20" ht="15.75" customHeight="1" x14ac:dyDescent="0.25">
      <c r="A400" s="88"/>
      <c r="B400" s="88"/>
      <c r="J400" s="88"/>
      <c r="K400" s="88"/>
      <c r="L400" s="88"/>
      <c r="M400" s="88"/>
      <c r="N400" s="88"/>
      <c r="O400" s="88"/>
      <c r="P400" s="89"/>
      <c r="Q400" s="89"/>
      <c r="R400" s="89"/>
      <c r="S400" s="88"/>
      <c r="T400" s="88"/>
    </row>
    <row r="401" spans="1:20" ht="15.75" customHeight="1" x14ac:dyDescent="0.25">
      <c r="A401" s="88"/>
      <c r="B401" s="88"/>
      <c r="J401" s="88"/>
      <c r="K401" s="88"/>
      <c r="L401" s="88"/>
      <c r="M401" s="88"/>
      <c r="N401" s="88"/>
      <c r="O401" s="88"/>
      <c r="P401" s="89"/>
      <c r="Q401" s="89"/>
      <c r="R401" s="89"/>
      <c r="S401" s="88"/>
      <c r="T401" s="88"/>
    </row>
    <row r="402" spans="1:20" ht="15.75" customHeight="1" x14ac:dyDescent="0.25">
      <c r="A402" s="88"/>
      <c r="B402" s="88"/>
      <c r="J402" s="88"/>
      <c r="K402" s="88"/>
      <c r="L402" s="88"/>
      <c r="M402" s="88"/>
      <c r="N402" s="88"/>
      <c r="O402" s="88"/>
      <c r="P402" s="89"/>
      <c r="Q402" s="89"/>
      <c r="R402" s="89"/>
      <c r="S402" s="88"/>
      <c r="T402" s="88"/>
    </row>
    <row r="403" spans="1:20" ht="15.75" customHeight="1" x14ac:dyDescent="0.25">
      <c r="A403" s="88"/>
      <c r="B403" s="88"/>
      <c r="J403" s="88"/>
      <c r="K403" s="88"/>
      <c r="L403" s="88"/>
      <c r="M403" s="88"/>
      <c r="N403" s="88"/>
      <c r="O403" s="88"/>
      <c r="P403" s="89"/>
      <c r="Q403" s="89"/>
      <c r="R403" s="89"/>
      <c r="S403" s="88"/>
      <c r="T403" s="88"/>
    </row>
    <row r="404" spans="1:20" ht="15.75" customHeight="1" x14ac:dyDescent="0.25">
      <c r="A404" s="88"/>
      <c r="B404" s="88"/>
      <c r="J404" s="88"/>
      <c r="K404" s="88"/>
      <c r="L404" s="88"/>
      <c r="M404" s="88"/>
      <c r="N404" s="88"/>
      <c r="O404" s="88"/>
      <c r="P404" s="89"/>
      <c r="Q404" s="89"/>
      <c r="R404" s="89"/>
      <c r="S404" s="88"/>
      <c r="T404" s="88"/>
    </row>
    <row r="405" spans="1:20" ht="15.75" customHeight="1" x14ac:dyDescent="0.25">
      <c r="A405" s="88"/>
      <c r="B405" s="88"/>
      <c r="J405" s="88"/>
      <c r="K405" s="88"/>
      <c r="L405" s="88"/>
      <c r="M405" s="88"/>
      <c r="N405" s="88"/>
      <c r="O405" s="88"/>
      <c r="P405" s="89"/>
      <c r="Q405" s="89"/>
      <c r="R405" s="89"/>
      <c r="S405" s="88"/>
      <c r="T405" s="88"/>
    </row>
    <row r="406" spans="1:20" ht="15.75" customHeight="1" x14ac:dyDescent="0.25">
      <c r="A406" s="88"/>
      <c r="B406" s="88"/>
      <c r="J406" s="88"/>
      <c r="K406" s="88"/>
      <c r="L406" s="88"/>
      <c r="M406" s="88"/>
      <c r="N406" s="88"/>
      <c r="O406" s="88"/>
      <c r="P406" s="89"/>
      <c r="Q406" s="89"/>
      <c r="R406" s="89"/>
      <c r="S406" s="88"/>
      <c r="T406" s="88"/>
    </row>
    <row r="407" spans="1:20" ht="15.75" customHeight="1" x14ac:dyDescent="0.25">
      <c r="A407" s="88"/>
      <c r="B407" s="88"/>
      <c r="J407" s="88"/>
      <c r="K407" s="88"/>
      <c r="L407" s="88"/>
      <c r="M407" s="88"/>
      <c r="N407" s="88"/>
      <c r="O407" s="88"/>
      <c r="P407" s="89"/>
      <c r="Q407" s="89"/>
      <c r="R407" s="89"/>
      <c r="S407" s="88"/>
      <c r="T407" s="88"/>
    </row>
    <row r="408" spans="1:20" ht="15.75" customHeight="1" x14ac:dyDescent="0.25">
      <c r="A408" s="88"/>
      <c r="B408" s="88"/>
      <c r="J408" s="88"/>
      <c r="K408" s="88"/>
      <c r="L408" s="88"/>
      <c r="M408" s="88"/>
      <c r="N408" s="88"/>
      <c r="O408" s="88"/>
      <c r="P408" s="89"/>
      <c r="Q408" s="89"/>
      <c r="R408" s="89"/>
      <c r="S408" s="88"/>
      <c r="T408" s="88"/>
    </row>
    <row r="409" spans="1:20" ht="15.75" customHeight="1" x14ac:dyDescent="0.25">
      <c r="A409" s="88"/>
      <c r="B409" s="88"/>
      <c r="J409" s="88"/>
      <c r="K409" s="88"/>
      <c r="L409" s="88"/>
      <c r="M409" s="88"/>
      <c r="N409" s="88"/>
      <c r="O409" s="88"/>
      <c r="P409" s="89"/>
      <c r="Q409" s="89"/>
      <c r="R409" s="89"/>
      <c r="S409" s="88"/>
      <c r="T409" s="88"/>
    </row>
    <row r="410" spans="1:20" ht="15.75" customHeight="1" x14ac:dyDescent="0.25">
      <c r="A410" s="88"/>
      <c r="B410" s="88"/>
      <c r="J410" s="88"/>
      <c r="K410" s="88"/>
      <c r="L410" s="88"/>
      <c r="M410" s="88"/>
      <c r="N410" s="88"/>
      <c r="O410" s="88"/>
      <c r="P410" s="89"/>
      <c r="Q410" s="89"/>
      <c r="R410" s="89"/>
      <c r="S410" s="88"/>
      <c r="T410" s="88"/>
    </row>
    <row r="411" spans="1:20" ht="15.75" customHeight="1" x14ac:dyDescent="0.25">
      <c r="A411" s="88"/>
      <c r="B411" s="88"/>
      <c r="J411" s="88"/>
      <c r="K411" s="88"/>
      <c r="L411" s="88"/>
      <c r="M411" s="88"/>
      <c r="N411" s="88"/>
      <c r="O411" s="88"/>
      <c r="P411" s="89"/>
      <c r="Q411" s="89"/>
      <c r="R411" s="89"/>
      <c r="S411" s="88"/>
      <c r="T411" s="88"/>
    </row>
    <row r="412" spans="1:20" ht="15.75" customHeight="1" x14ac:dyDescent="0.25">
      <c r="A412" s="88"/>
      <c r="B412" s="88"/>
      <c r="J412" s="88"/>
      <c r="K412" s="88"/>
      <c r="L412" s="88"/>
      <c r="M412" s="88"/>
      <c r="N412" s="88"/>
      <c r="O412" s="88"/>
      <c r="P412" s="89"/>
      <c r="Q412" s="89"/>
      <c r="R412" s="89"/>
      <c r="S412" s="88"/>
      <c r="T412" s="88"/>
    </row>
    <row r="413" spans="1:20" ht="15.75" customHeight="1" x14ac:dyDescent="0.25">
      <c r="A413" s="88"/>
      <c r="B413" s="88"/>
      <c r="J413" s="88"/>
      <c r="K413" s="88"/>
      <c r="L413" s="88"/>
      <c r="M413" s="88"/>
      <c r="N413" s="88"/>
      <c r="O413" s="88"/>
      <c r="P413" s="89"/>
      <c r="Q413" s="89"/>
      <c r="R413" s="89"/>
      <c r="S413" s="88"/>
      <c r="T413" s="88"/>
    </row>
    <row r="414" spans="1:20" ht="15.75" customHeight="1" x14ac:dyDescent="0.25">
      <c r="A414" s="88"/>
      <c r="B414" s="88"/>
      <c r="J414" s="88"/>
      <c r="K414" s="88"/>
      <c r="L414" s="88"/>
      <c r="M414" s="88"/>
      <c r="N414" s="88"/>
      <c r="O414" s="88"/>
      <c r="P414" s="89"/>
      <c r="Q414" s="89"/>
      <c r="R414" s="89"/>
      <c r="S414" s="88"/>
      <c r="T414" s="88"/>
    </row>
    <row r="415" spans="1:20" ht="15.75" customHeight="1" x14ac:dyDescent="0.25">
      <c r="A415" s="88"/>
      <c r="B415" s="88"/>
      <c r="J415" s="88"/>
      <c r="K415" s="88"/>
      <c r="L415" s="88"/>
      <c r="M415" s="88"/>
      <c r="N415" s="88"/>
      <c r="O415" s="88"/>
      <c r="P415" s="89"/>
      <c r="Q415" s="89"/>
      <c r="R415" s="89"/>
      <c r="S415" s="88"/>
      <c r="T415" s="88"/>
    </row>
    <row r="416" spans="1:20" ht="15.75" customHeight="1" x14ac:dyDescent="0.25">
      <c r="A416" s="88"/>
      <c r="B416" s="88"/>
      <c r="J416" s="88"/>
      <c r="K416" s="88"/>
      <c r="L416" s="88"/>
      <c r="M416" s="88"/>
      <c r="N416" s="88"/>
      <c r="O416" s="88"/>
      <c r="P416" s="89"/>
      <c r="Q416" s="89"/>
      <c r="R416" s="89"/>
      <c r="S416" s="88"/>
      <c r="T416" s="88"/>
    </row>
    <row r="417" spans="1:20" ht="15.75" customHeight="1" x14ac:dyDescent="0.25">
      <c r="A417" s="88"/>
      <c r="B417" s="88"/>
      <c r="J417" s="88"/>
      <c r="K417" s="88"/>
      <c r="L417" s="88"/>
      <c r="M417" s="88"/>
      <c r="N417" s="88"/>
      <c r="O417" s="88"/>
      <c r="P417" s="89"/>
      <c r="Q417" s="89"/>
      <c r="R417" s="89"/>
      <c r="S417" s="88"/>
      <c r="T417" s="88"/>
    </row>
    <row r="418" spans="1:20" ht="15.75" customHeight="1" x14ac:dyDescent="0.25">
      <c r="A418" s="88"/>
      <c r="B418" s="88"/>
      <c r="J418" s="88"/>
      <c r="K418" s="88"/>
      <c r="L418" s="88"/>
      <c r="M418" s="88"/>
      <c r="N418" s="88"/>
      <c r="O418" s="88"/>
      <c r="P418" s="89"/>
      <c r="Q418" s="89"/>
      <c r="R418" s="89"/>
      <c r="S418" s="88"/>
      <c r="T418" s="88"/>
    </row>
    <row r="419" spans="1:20" ht="15.75" customHeight="1" x14ac:dyDescent="0.25">
      <c r="A419" s="88"/>
      <c r="B419" s="88"/>
      <c r="J419" s="88"/>
      <c r="K419" s="88"/>
      <c r="L419" s="88"/>
      <c r="M419" s="88"/>
      <c r="N419" s="88"/>
      <c r="O419" s="88"/>
      <c r="P419" s="89"/>
      <c r="Q419" s="89"/>
      <c r="R419" s="89"/>
      <c r="S419" s="88"/>
      <c r="T419" s="88"/>
    </row>
    <row r="420" spans="1:20" ht="15.75" customHeight="1" x14ac:dyDescent="0.25">
      <c r="A420" s="88"/>
      <c r="B420" s="88"/>
      <c r="J420" s="88"/>
      <c r="K420" s="88"/>
      <c r="L420" s="88"/>
      <c r="M420" s="88"/>
      <c r="N420" s="88"/>
      <c r="O420" s="88"/>
      <c r="P420" s="89"/>
      <c r="Q420" s="89"/>
      <c r="R420" s="89"/>
      <c r="S420" s="88"/>
      <c r="T420" s="88"/>
    </row>
    <row r="421" spans="1:20" ht="15.75" customHeight="1" x14ac:dyDescent="0.25">
      <c r="A421" s="88"/>
      <c r="B421" s="88"/>
      <c r="J421" s="88"/>
      <c r="K421" s="88"/>
      <c r="L421" s="88"/>
      <c r="M421" s="88"/>
      <c r="N421" s="88"/>
      <c r="O421" s="88"/>
      <c r="P421" s="89"/>
      <c r="Q421" s="89"/>
      <c r="R421" s="89"/>
      <c r="S421" s="88"/>
      <c r="T421" s="88"/>
    </row>
    <row r="422" spans="1:20" ht="15.75" customHeight="1" x14ac:dyDescent="0.25">
      <c r="A422" s="88"/>
      <c r="B422" s="88"/>
      <c r="J422" s="88"/>
      <c r="K422" s="88"/>
      <c r="L422" s="88"/>
      <c r="M422" s="88"/>
      <c r="N422" s="88"/>
      <c r="O422" s="88"/>
      <c r="P422" s="89"/>
      <c r="Q422" s="89"/>
      <c r="R422" s="89"/>
      <c r="S422" s="88"/>
      <c r="T422" s="88"/>
    </row>
    <row r="423" spans="1:20" ht="15.75" customHeight="1" x14ac:dyDescent="0.25">
      <c r="A423" s="88"/>
      <c r="B423" s="88"/>
      <c r="J423" s="88"/>
      <c r="K423" s="88"/>
      <c r="L423" s="88"/>
      <c r="M423" s="88"/>
      <c r="N423" s="88"/>
      <c r="O423" s="88"/>
      <c r="P423" s="89"/>
      <c r="Q423" s="89"/>
      <c r="R423" s="89"/>
      <c r="S423" s="88"/>
      <c r="T423" s="88"/>
    </row>
    <row r="424" spans="1:20" ht="15.75" customHeight="1" x14ac:dyDescent="0.25">
      <c r="A424" s="88"/>
      <c r="B424" s="88"/>
      <c r="J424" s="88"/>
      <c r="K424" s="88"/>
      <c r="L424" s="88"/>
      <c r="M424" s="88"/>
      <c r="N424" s="88"/>
      <c r="O424" s="88"/>
      <c r="P424" s="89"/>
      <c r="Q424" s="89"/>
      <c r="R424" s="89"/>
      <c r="S424" s="88"/>
      <c r="T424" s="88"/>
    </row>
    <row r="425" spans="1:20" ht="15.75" customHeight="1" x14ac:dyDescent="0.25">
      <c r="A425" s="88"/>
      <c r="B425" s="88"/>
      <c r="J425" s="88"/>
      <c r="K425" s="88"/>
      <c r="L425" s="88"/>
      <c r="M425" s="88"/>
      <c r="N425" s="88"/>
      <c r="O425" s="88"/>
      <c r="P425" s="89"/>
      <c r="Q425" s="89"/>
      <c r="R425" s="89"/>
      <c r="S425" s="88"/>
      <c r="T425" s="88"/>
    </row>
    <row r="426" spans="1:20" ht="15.75" customHeight="1" x14ac:dyDescent="0.25">
      <c r="A426" s="88"/>
      <c r="B426" s="88"/>
      <c r="J426" s="88"/>
      <c r="K426" s="88"/>
      <c r="L426" s="88"/>
      <c r="M426" s="88"/>
      <c r="N426" s="88"/>
      <c r="O426" s="88"/>
      <c r="P426" s="89"/>
      <c r="Q426" s="89"/>
      <c r="R426" s="89"/>
      <c r="S426" s="88"/>
      <c r="T426" s="88"/>
    </row>
    <row r="427" spans="1:20" ht="15.75" customHeight="1" x14ac:dyDescent="0.25">
      <c r="A427" s="88"/>
      <c r="B427" s="88"/>
      <c r="J427" s="88"/>
      <c r="K427" s="88"/>
      <c r="L427" s="88"/>
      <c r="M427" s="88"/>
      <c r="N427" s="88"/>
      <c r="O427" s="88"/>
      <c r="P427" s="89"/>
      <c r="Q427" s="89"/>
      <c r="R427" s="89"/>
      <c r="S427" s="88"/>
      <c r="T427" s="88"/>
    </row>
    <row r="428" spans="1:20" ht="15.75" customHeight="1" x14ac:dyDescent="0.25">
      <c r="A428" s="88"/>
      <c r="B428" s="88"/>
      <c r="J428" s="88"/>
      <c r="K428" s="88"/>
      <c r="L428" s="88"/>
      <c r="M428" s="88"/>
      <c r="N428" s="88"/>
      <c r="O428" s="88"/>
      <c r="P428" s="89"/>
      <c r="Q428" s="89"/>
      <c r="R428" s="89"/>
      <c r="S428" s="88"/>
      <c r="T428" s="88"/>
    </row>
    <row r="429" spans="1:20" ht="15.75" customHeight="1" x14ac:dyDescent="0.25">
      <c r="A429" s="88"/>
      <c r="B429" s="88"/>
      <c r="J429" s="88"/>
      <c r="K429" s="88"/>
      <c r="L429" s="88"/>
      <c r="M429" s="88"/>
      <c r="N429" s="88"/>
      <c r="O429" s="88"/>
      <c r="P429" s="89"/>
      <c r="Q429" s="89"/>
      <c r="R429" s="89"/>
      <c r="S429" s="88"/>
      <c r="T429" s="88"/>
    </row>
    <row r="430" spans="1:20" ht="15.75" customHeight="1" x14ac:dyDescent="0.25">
      <c r="A430" s="88"/>
      <c r="B430" s="88"/>
      <c r="J430" s="88"/>
      <c r="K430" s="88"/>
      <c r="L430" s="88"/>
      <c r="M430" s="88"/>
      <c r="N430" s="88"/>
      <c r="O430" s="88"/>
      <c r="P430" s="89"/>
      <c r="Q430" s="89"/>
      <c r="R430" s="89"/>
      <c r="S430" s="88"/>
      <c r="T430" s="88"/>
    </row>
    <row r="431" spans="1:20" ht="15.75" customHeight="1" x14ac:dyDescent="0.25">
      <c r="A431" s="88"/>
      <c r="B431" s="88"/>
      <c r="J431" s="88"/>
      <c r="K431" s="88"/>
      <c r="L431" s="88"/>
      <c r="M431" s="88"/>
      <c r="N431" s="88"/>
      <c r="O431" s="88"/>
      <c r="P431" s="89"/>
      <c r="Q431" s="89"/>
      <c r="R431" s="89"/>
      <c r="S431" s="88"/>
      <c r="T431" s="88"/>
    </row>
    <row r="432" spans="1:20" ht="15.75" customHeight="1" x14ac:dyDescent="0.25">
      <c r="A432" s="88"/>
      <c r="B432" s="88"/>
      <c r="J432" s="88"/>
      <c r="K432" s="88"/>
      <c r="L432" s="88"/>
      <c r="M432" s="88"/>
      <c r="N432" s="88"/>
      <c r="O432" s="88"/>
      <c r="P432" s="89"/>
      <c r="Q432" s="89"/>
      <c r="R432" s="89"/>
      <c r="S432" s="88"/>
      <c r="T432" s="88"/>
    </row>
    <row r="433" spans="1:20" ht="15.75" customHeight="1" x14ac:dyDescent="0.25">
      <c r="A433" s="88"/>
      <c r="B433" s="88"/>
      <c r="J433" s="88"/>
      <c r="K433" s="88"/>
      <c r="L433" s="88"/>
      <c r="M433" s="88"/>
      <c r="N433" s="88"/>
      <c r="O433" s="88"/>
      <c r="P433" s="89"/>
      <c r="Q433" s="89"/>
      <c r="R433" s="89"/>
      <c r="S433" s="88"/>
      <c r="T433" s="88"/>
    </row>
    <row r="434" spans="1:20" ht="15.75" customHeight="1" x14ac:dyDescent="0.25">
      <c r="A434" s="88"/>
      <c r="B434" s="88"/>
      <c r="J434" s="88"/>
      <c r="K434" s="88"/>
      <c r="L434" s="88"/>
      <c r="M434" s="88"/>
      <c r="N434" s="88"/>
      <c r="O434" s="88"/>
      <c r="P434" s="89"/>
      <c r="Q434" s="89"/>
      <c r="R434" s="89"/>
      <c r="S434" s="88"/>
      <c r="T434" s="88"/>
    </row>
    <row r="435" spans="1:20" ht="15.75" customHeight="1" x14ac:dyDescent="0.25">
      <c r="A435" s="88"/>
      <c r="B435" s="88"/>
      <c r="J435" s="88"/>
      <c r="K435" s="88"/>
      <c r="L435" s="88"/>
      <c r="M435" s="88"/>
      <c r="N435" s="88"/>
      <c r="O435" s="88"/>
      <c r="P435" s="89"/>
      <c r="Q435" s="89"/>
      <c r="R435" s="89"/>
      <c r="S435" s="88"/>
      <c r="T435" s="88"/>
    </row>
    <row r="436" spans="1:20" ht="15.75" customHeight="1" x14ac:dyDescent="0.25">
      <c r="A436" s="88"/>
      <c r="B436" s="88"/>
      <c r="J436" s="88"/>
      <c r="K436" s="88"/>
      <c r="L436" s="88"/>
      <c r="M436" s="88"/>
      <c r="N436" s="88"/>
      <c r="O436" s="88"/>
      <c r="P436" s="89"/>
      <c r="Q436" s="89"/>
      <c r="R436" s="89"/>
      <c r="S436" s="88"/>
      <c r="T436" s="88"/>
    </row>
    <row r="437" spans="1:20" ht="15.75" customHeight="1" x14ac:dyDescent="0.25">
      <c r="A437" s="88"/>
      <c r="B437" s="88"/>
      <c r="J437" s="88"/>
      <c r="K437" s="88"/>
      <c r="L437" s="88"/>
      <c r="M437" s="88"/>
      <c r="N437" s="88"/>
      <c r="O437" s="88"/>
      <c r="P437" s="89"/>
      <c r="Q437" s="89"/>
      <c r="R437" s="89"/>
      <c r="S437" s="88"/>
      <c r="T437" s="88"/>
    </row>
    <row r="438" spans="1:20" ht="15.75" customHeight="1" x14ac:dyDescent="0.25">
      <c r="A438" s="88"/>
      <c r="B438" s="88"/>
      <c r="J438" s="88"/>
      <c r="K438" s="88"/>
      <c r="L438" s="88"/>
      <c r="M438" s="88"/>
      <c r="N438" s="88"/>
      <c r="O438" s="88"/>
      <c r="P438" s="89"/>
      <c r="Q438" s="89"/>
      <c r="R438" s="89"/>
      <c r="S438" s="88"/>
      <c r="T438" s="88"/>
    </row>
    <row r="439" spans="1:20" ht="15.75" customHeight="1" x14ac:dyDescent="0.25">
      <c r="A439" s="88"/>
      <c r="B439" s="88"/>
      <c r="J439" s="88"/>
      <c r="K439" s="88"/>
      <c r="L439" s="88"/>
      <c r="M439" s="88"/>
      <c r="N439" s="88"/>
      <c r="O439" s="88"/>
      <c r="P439" s="89"/>
      <c r="Q439" s="89"/>
      <c r="R439" s="89"/>
      <c r="S439" s="88"/>
      <c r="T439" s="88"/>
    </row>
    <row r="440" spans="1:20" ht="15.75" customHeight="1" x14ac:dyDescent="0.25">
      <c r="A440" s="88"/>
      <c r="B440" s="88"/>
      <c r="J440" s="88"/>
      <c r="K440" s="88"/>
      <c r="L440" s="88"/>
      <c r="M440" s="88"/>
      <c r="N440" s="88"/>
      <c r="O440" s="88"/>
      <c r="P440" s="89"/>
      <c r="Q440" s="89"/>
      <c r="R440" s="89"/>
      <c r="S440" s="88"/>
      <c r="T440" s="88"/>
    </row>
    <row r="441" spans="1:20" ht="15.75" customHeight="1" x14ac:dyDescent="0.25">
      <c r="A441" s="88"/>
      <c r="B441" s="88"/>
      <c r="J441" s="88"/>
      <c r="K441" s="88"/>
      <c r="L441" s="88"/>
      <c r="M441" s="88"/>
      <c r="N441" s="88"/>
      <c r="O441" s="88"/>
      <c r="P441" s="89"/>
      <c r="Q441" s="89"/>
      <c r="R441" s="89"/>
      <c r="S441" s="88"/>
      <c r="T441" s="88"/>
    </row>
    <row r="442" spans="1:20" ht="15.75" customHeight="1" x14ac:dyDescent="0.25">
      <c r="A442" s="88"/>
      <c r="B442" s="88"/>
      <c r="J442" s="88"/>
      <c r="K442" s="88"/>
      <c r="L442" s="88"/>
      <c r="M442" s="88"/>
      <c r="N442" s="88"/>
      <c r="O442" s="88"/>
      <c r="P442" s="89"/>
      <c r="Q442" s="89"/>
      <c r="R442" s="89"/>
      <c r="S442" s="88"/>
      <c r="T442" s="88"/>
    </row>
    <row r="443" spans="1:20" ht="15.75" customHeight="1" x14ac:dyDescent="0.25">
      <c r="A443" s="88"/>
      <c r="B443" s="88"/>
      <c r="J443" s="88"/>
      <c r="K443" s="88"/>
      <c r="L443" s="88"/>
      <c r="M443" s="88"/>
      <c r="N443" s="88"/>
      <c r="O443" s="88"/>
      <c r="P443" s="89"/>
      <c r="Q443" s="89"/>
      <c r="R443" s="89"/>
      <c r="S443" s="88"/>
      <c r="T443" s="88"/>
    </row>
    <row r="444" spans="1:20" ht="15.75" customHeight="1" x14ac:dyDescent="0.25">
      <c r="A444" s="88"/>
      <c r="B444" s="88"/>
      <c r="J444" s="88"/>
      <c r="K444" s="88"/>
      <c r="L444" s="88"/>
      <c r="M444" s="88"/>
      <c r="N444" s="88"/>
      <c r="O444" s="88"/>
      <c r="P444" s="89"/>
      <c r="Q444" s="89"/>
      <c r="R444" s="89"/>
      <c r="S444" s="88"/>
      <c r="T444" s="88"/>
    </row>
    <row r="445" spans="1:20" ht="15.75" customHeight="1" x14ac:dyDescent="0.25">
      <c r="A445" s="88"/>
      <c r="B445" s="88"/>
      <c r="J445" s="88"/>
      <c r="K445" s="88"/>
      <c r="L445" s="88"/>
      <c r="M445" s="88"/>
      <c r="N445" s="88"/>
      <c r="O445" s="88"/>
      <c r="P445" s="89"/>
      <c r="Q445" s="89"/>
      <c r="R445" s="89"/>
      <c r="S445" s="88"/>
      <c r="T445" s="88"/>
    </row>
    <row r="446" spans="1:20" ht="15.75" customHeight="1" x14ac:dyDescent="0.25">
      <c r="A446" s="88"/>
      <c r="B446" s="88"/>
      <c r="J446" s="88"/>
      <c r="K446" s="88"/>
      <c r="L446" s="88"/>
      <c r="M446" s="88"/>
      <c r="N446" s="88"/>
      <c r="O446" s="88"/>
      <c r="P446" s="89"/>
      <c r="Q446" s="89"/>
      <c r="R446" s="89"/>
      <c r="S446" s="88"/>
      <c r="T446" s="88"/>
    </row>
    <row r="447" spans="1:20" ht="15.75" customHeight="1" x14ac:dyDescent="0.25">
      <c r="A447" s="88"/>
      <c r="B447" s="88"/>
      <c r="J447" s="88"/>
      <c r="K447" s="88"/>
      <c r="L447" s="88"/>
      <c r="M447" s="88"/>
      <c r="N447" s="88"/>
      <c r="O447" s="88"/>
      <c r="P447" s="89"/>
      <c r="Q447" s="89"/>
      <c r="R447" s="89"/>
      <c r="S447" s="88"/>
      <c r="T447" s="88"/>
    </row>
    <row r="448" spans="1:20" ht="15.75" customHeight="1" x14ac:dyDescent="0.25">
      <c r="A448" s="88"/>
      <c r="B448" s="88"/>
      <c r="J448" s="88"/>
      <c r="K448" s="88"/>
      <c r="L448" s="88"/>
      <c r="M448" s="88"/>
      <c r="N448" s="88"/>
      <c r="O448" s="88"/>
      <c r="P448" s="89"/>
      <c r="Q448" s="89"/>
      <c r="R448" s="89"/>
      <c r="S448" s="88"/>
      <c r="T448" s="88"/>
    </row>
    <row r="449" spans="1:20" ht="15.75" customHeight="1" x14ac:dyDescent="0.25">
      <c r="A449" s="88"/>
      <c r="B449" s="88"/>
      <c r="J449" s="88"/>
      <c r="K449" s="88"/>
      <c r="L449" s="88"/>
      <c r="M449" s="88"/>
      <c r="N449" s="88"/>
      <c r="O449" s="88"/>
      <c r="P449" s="89"/>
      <c r="Q449" s="89"/>
      <c r="R449" s="89"/>
      <c r="S449" s="88"/>
      <c r="T449" s="88"/>
    </row>
    <row r="450" spans="1:20" ht="15.75" customHeight="1" x14ac:dyDescent="0.25">
      <c r="A450" s="88"/>
      <c r="B450" s="88"/>
      <c r="J450" s="88"/>
      <c r="K450" s="88"/>
      <c r="L450" s="88"/>
      <c r="M450" s="88"/>
      <c r="N450" s="88"/>
      <c r="O450" s="88"/>
      <c r="P450" s="89"/>
      <c r="Q450" s="89"/>
      <c r="R450" s="89"/>
      <c r="S450" s="88"/>
      <c r="T450" s="88"/>
    </row>
    <row r="451" spans="1:20" ht="15.75" customHeight="1" x14ac:dyDescent="0.25">
      <c r="A451" s="88"/>
      <c r="B451" s="88"/>
      <c r="J451" s="88"/>
      <c r="K451" s="88"/>
      <c r="L451" s="88"/>
      <c r="M451" s="88"/>
      <c r="N451" s="88"/>
      <c r="O451" s="88"/>
      <c r="P451" s="89"/>
      <c r="Q451" s="89"/>
      <c r="R451" s="89"/>
      <c r="S451" s="88"/>
      <c r="T451" s="88"/>
    </row>
    <row r="452" spans="1:20" ht="15.75" customHeight="1" x14ac:dyDescent="0.25">
      <c r="A452" s="88"/>
      <c r="B452" s="88"/>
      <c r="J452" s="88"/>
      <c r="K452" s="88"/>
      <c r="L452" s="88"/>
      <c r="M452" s="88"/>
      <c r="N452" s="88"/>
      <c r="O452" s="88"/>
      <c r="P452" s="89"/>
      <c r="Q452" s="89"/>
      <c r="R452" s="89"/>
      <c r="S452" s="88"/>
      <c r="T452" s="88"/>
    </row>
    <row r="453" spans="1:20" ht="15.75" customHeight="1" x14ac:dyDescent="0.25">
      <c r="A453" s="88"/>
      <c r="B453" s="88"/>
      <c r="J453" s="88"/>
      <c r="K453" s="88"/>
      <c r="L453" s="88"/>
      <c r="M453" s="88"/>
      <c r="N453" s="88"/>
      <c r="O453" s="88"/>
      <c r="P453" s="89"/>
      <c r="Q453" s="89"/>
      <c r="R453" s="89"/>
      <c r="S453" s="88"/>
      <c r="T453" s="88"/>
    </row>
    <row r="454" spans="1:20" ht="15.75" customHeight="1" x14ac:dyDescent="0.25">
      <c r="A454" s="88"/>
      <c r="B454" s="88"/>
      <c r="J454" s="88"/>
      <c r="K454" s="88"/>
      <c r="L454" s="88"/>
      <c r="M454" s="88"/>
      <c r="N454" s="88"/>
      <c r="O454" s="88"/>
      <c r="P454" s="89"/>
      <c r="Q454" s="89"/>
      <c r="R454" s="89"/>
      <c r="S454" s="88"/>
      <c r="T454" s="88"/>
    </row>
    <row r="455" spans="1:20" ht="15.75" customHeight="1" x14ac:dyDescent="0.25">
      <c r="A455" s="88"/>
      <c r="B455" s="88"/>
      <c r="J455" s="88"/>
      <c r="K455" s="88"/>
      <c r="L455" s="88"/>
      <c r="M455" s="88"/>
      <c r="N455" s="88"/>
      <c r="O455" s="88"/>
      <c r="P455" s="89"/>
      <c r="Q455" s="89"/>
      <c r="R455" s="89"/>
      <c r="S455" s="88"/>
      <c r="T455" s="88"/>
    </row>
    <row r="456" spans="1:20" ht="15.75" customHeight="1" x14ac:dyDescent="0.25">
      <c r="A456" s="88"/>
      <c r="B456" s="88"/>
      <c r="J456" s="88"/>
      <c r="K456" s="88"/>
      <c r="L456" s="88"/>
      <c r="M456" s="88"/>
      <c r="N456" s="88"/>
      <c r="O456" s="88"/>
      <c r="P456" s="89"/>
      <c r="Q456" s="89"/>
      <c r="R456" s="89"/>
      <c r="S456" s="88"/>
      <c r="T456" s="88"/>
    </row>
    <row r="457" spans="1:20" ht="15.75" customHeight="1" x14ac:dyDescent="0.25">
      <c r="A457" s="88"/>
      <c r="B457" s="88"/>
      <c r="J457" s="88"/>
      <c r="K457" s="88"/>
      <c r="L457" s="88"/>
      <c r="M457" s="88"/>
      <c r="N457" s="88"/>
      <c r="O457" s="88"/>
      <c r="P457" s="89"/>
      <c r="Q457" s="89"/>
      <c r="R457" s="89"/>
      <c r="S457" s="88"/>
      <c r="T457" s="88"/>
    </row>
    <row r="458" spans="1:20" ht="15.75" customHeight="1" x14ac:dyDescent="0.25">
      <c r="A458" s="88"/>
      <c r="B458" s="88"/>
      <c r="J458" s="88"/>
      <c r="K458" s="88"/>
      <c r="L458" s="88"/>
      <c r="M458" s="88"/>
      <c r="N458" s="88"/>
      <c r="O458" s="88"/>
      <c r="P458" s="89"/>
      <c r="Q458" s="89"/>
      <c r="R458" s="89"/>
      <c r="S458" s="88"/>
      <c r="T458" s="88"/>
    </row>
    <row r="459" spans="1:20" ht="15.75" customHeight="1" x14ac:dyDescent="0.25">
      <c r="A459" s="88"/>
      <c r="B459" s="88"/>
      <c r="J459" s="88"/>
      <c r="K459" s="88"/>
      <c r="L459" s="88"/>
      <c r="M459" s="88"/>
      <c r="N459" s="88"/>
      <c r="O459" s="88"/>
      <c r="P459" s="89"/>
      <c r="Q459" s="89"/>
      <c r="R459" s="89"/>
      <c r="S459" s="88"/>
      <c r="T459" s="88"/>
    </row>
    <row r="460" spans="1:20" ht="15.75" customHeight="1" x14ac:dyDescent="0.25">
      <c r="A460" s="88"/>
      <c r="B460" s="88"/>
      <c r="J460" s="88"/>
      <c r="K460" s="88"/>
      <c r="L460" s="88"/>
      <c r="M460" s="88"/>
      <c r="N460" s="88"/>
      <c r="O460" s="88"/>
      <c r="P460" s="89"/>
      <c r="Q460" s="89"/>
      <c r="R460" s="89"/>
      <c r="S460" s="88"/>
      <c r="T460" s="88"/>
    </row>
    <row r="461" spans="1:20" ht="15.75" customHeight="1" x14ac:dyDescent="0.25">
      <c r="A461" s="88"/>
      <c r="B461" s="88"/>
      <c r="J461" s="88"/>
      <c r="K461" s="88"/>
      <c r="L461" s="88"/>
      <c r="M461" s="88"/>
      <c r="N461" s="88"/>
      <c r="O461" s="88"/>
      <c r="P461" s="89"/>
      <c r="Q461" s="89"/>
      <c r="R461" s="89"/>
      <c r="S461" s="88"/>
      <c r="T461" s="88"/>
    </row>
    <row r="462" spans="1:20" ht="15.75" customHeight="1" x14ac:dyDescent="0.25">
      <c r="A462" s="88"/>
      <c r="B462" s="88"/>
      <c r="J462" s="88"/>
      <c r="K462" s="88"/>
      <c r="L462" s="88"/>
      <c r="M462" s="88"/>
      <c r="N462" s="88"/>
      <c r="O462" s="88"/>
      <c r="P462" s="89"/>
      <c r="Q462" s="89"/>
      <c r="R462" s="89"/>
      <c r="S462" s="88"/>
      <c r="T462" s="88"/>
    </row>
    <row r="463" spans="1:20" ht="15.75" customHeight="1" x14ac:dyDescent="0.25">
      <c r="A463" s="88"/>
      <c r="B463" s="88"/>
      <c r="J463" s="88"/>
      <c r="K463" s="88"/>
      <c r="L463" s="88"/>
      <c r="M463" s="88"/>
      <c r="N463" s="88"/>
      <c r="O463" s="88"/>
      <c r="P463" s="89"/>
      <c r="Q463" s="89"/>
      <c r="R463" s="89"/>
      <c r="S463" s="88"/>
      <c r="T463" s="88"/>
    </row>
    <row r="464" spans="1:20" ht="15.75" customHeight="1" x14ac:dyDescent="0.25">
      <c r="A464" s="88"/>
      <c r="B464" s="88"/>
      <c r="J464" s="88"/>
      <c r="K464" s="88"/>
      <c r="L464" s="88"/>
      <c r="M464" s="88"/>
      <c r="N464" s="88"/>
      <c r="O464" s="88"/>
      <c r="P464" s="89"/>
      <c r="Q464" s="89"/>
      <c r="R464" s="89"/>
      <c r="S464" s="88"/>
      <c r="T464" s="88"/>
    </row>
    <row r="465" spans="1:20" ht="15.75" customHeight="1" x14ac:dyDescent="0.25">
      <c r="A465" s="88"/>
      <c r="B465" s="88"/>
      <c r="J465" s="88"/>
      <c r="K465" s="88"/>
      <c r="L465" s="88"/>
      <c r="M465" s="88"/>
      <c r="N465" s="88"/>
      <c r="O465" s="88"/>
      <c r="P465" s="89"/>
      <c r="Q465" s="89"/>
      <c r="R465" s="89"/>
      <c r="S465" s="88"/>
      <c r="T465" s="88"/>
    </row>
    <row r="466" spans="1:20" ht="15.75" customHeight="1" x14ac:dyDescent="0.25">
      <c r="A466" s="88"/>
      <c r="B466" s="88"/>
      <c r="J466" s="88"/>
      <c r="K466" s="88"/>
      <c r="L466" s="88"/>
      <c r="M466" s="88"/>
      <c r="N466" s="88"/>
      <c r="O466" s="88"/>
      <c r="P466" s="89"/>
      <c r="Q466" s="89"/>
      <c r="R466" s="89"/>
      <c r="S466" s="88"/>
      <c r="T466" s="88"/>
    </row>
    <row r="467" spans="1:20" ht="15.75" customHeight="1" x14ac:dyDescent="0.25">
      <c r="A467" s="88"/>
      <c r="B467" s="88"/>
      <c r="J467" s="88"/>
      <c r="K467" s="88"/>
      <c r="L467" s="88"/>
      <c r="M467" s="88"/>
      <c r="N467" s="88"/>
      <c r="O467" s="88"/>
      <c r="P467" s="89"/>
      <c r="Q467" s="89"/>
      <c r="R467" s="89"/>
      <c r="S467" s="88"/>
      <c r="T467" s="88"/>
    </row>
    <row r="468" spans="1:20" ht="15.75" customHeight="1" x14ac:dyDescent="0.25">
      <c r="A468" s="88"/>
      <c r="B468" s="88"/>
      <c r="J468" s="88"/>
      <c r="K468" s="88"/>
      <c r="L468" s="88"/>
      <c r="M468" s="88"/>
      <c r="N468" s="88"/>
      <c r="O468" s="88"/>
      <c r="P468" s="89"/>
      <c r="Q468" s="89"/>
      <c r="R468" s="89"/>
      <c r="S468" s="88"/>
      <c r="T468" s="88"/>
    </row>
    <row r="469" spans="1:20" ht="15.75" customHeight="1" x14ac:dyDescent="0.25">
      <c r="A469" s="88"/>
      <c r="B469" s="88"/>
      <c r="J469" s="88"/>
      <c r="K469" s="88"/>
      <c r="L469" s="88"/>
      <c r="M469" s="88"/>
      <c r="N469" s="88"/>
      <c r="O469" s="88"/>
      <c r="P469" s="89"/>
      <c r="Q469" s="89"/>
      <c r="R469" s="89"/>
      <c r="S469" s="88"/>
      <c r="T469" s="88"/>
    </row>
    <row r="470" spans="1:20" ht="15.75" customHeight="1" x14ac:dyDescent="0.25">
      <c r="A470" s="88"/>
      <c r="B470" s="88"/>
      <c r="J470" s="88"/>
      <c r="K470" s="88"/>
      <c r="L470" s="88"/>
      <c r="M470" s="88"/>
      <c r="N470" s="88"/>
      <c r="O470" s="88"/>
      <c r="P470" s="89"/>
      <c r="Q470" s="89"/>
      <c r="R470" s="89"/>
      <c r="S470" s="88"/>
      <c r="T470" s="88"/>
    </row>
    <row r="471" spans="1:20" ht="15.75" customHeight="1" x14ac:dyDescent="0.25">
      <c r="A471" s="88"/>
      <c r="B471" s="88"/>
      <c r="J471" s="88"/>
      <c r="K471" s="88"/>
      <c r="L471" s="88"/>
      <c r="M471" s="88"/>
      <c r="N471" s="88"/>
      <c r="O471" s="88"/>
      <c r="P471" s="89"/>
      <c r="Q471" s="89"/>
      <c r="R471" s="89"/>
      <c r="S471" s="88"/>
      <c r="T471" s="88"/>
    </row>
    <row r="472" spans="1:20" ht="15.75" customHeight="1" x14ac:dyDescent="0.25">
      <c r="A472" s="88"/>
      <c r="B472" s="88"/>
      <c r="J472" s="88"/>
      <c r="K472" s="88"/>
      <c r="L472" s="88"/>
      <c r="M472" s="88"/>
      <c r="N472" s="88"/>
      <c r="O472" s="88"/>
      <c r="P472" s="89"/>
      <c r="Q472" s="89"/>
      <c r="R472" s="89"/>
      <c r="S472" s="88"/>
      <c r="T472" s="88"/>
    </row>
    <row r="473" spans="1:20" ht="15.75" customHeight="1" x14ac:dyDescent="0.25">
      <c r="A473" s="88"/>
      <c r="B473" s="88"/>
      <c r="J473" s="88"/>
      <c r="K473" s="88"/>
      <c r="L473" s="88"/>
      <c r="M473" s="88"/>
      <c r="N473" s="88"/>
      <c r="O473" s="88"/>
      <c r="P473" s="89"/>
      <c r="Q473" s="89"/>
      <c r="R473" s="89"/>
      <c r="S473" s="88"/>
      <c r="T473" s="88"/>
    </row>
    <row r="474" spans="1:20" ht="15.75" customHeight="1" x14ac:dyDescent="0.25">
      <c r="A474" s="88"/>
      <c r="B474" s="88"/>
      <c r="J474" s="88"/>
      <c r="K474" s="88"/>
      <c r="L474" s="88"/>
      <c r="M474" s="88"/>
      <c r="N474" s="88"/>
      <c r="O474" s="88"/>
      <c r="P474" s="89"/>
      <c r="Q474" s="89"/>
      <c r="R474" s="89"/>
      <c r="S474" s="88"/>
      <c r="T474" s="88"/>
    </row>
    <row r="475" spans="1:20" ht="15.75" customHeight="1" x14ac:dyDescent="0.25">
      <c r="A475" s="88"/>
      <c r="B475" s="88"/>
      <c r="J475" s="88"/>
      <c r="K475" s="88"/>
      <c r="L475" s="88"/>
      <c r="M475" s="88"/>
      <c r="N475" s="88"/>
      <c r="O475" s="88"/>
      <c r="P475" s="89"/>
      <c r="Q475" s="89"/>
      <c r="R475" s="89"/>
      <c r="S475" s="88"/>
      <c r="T475" s="88"/>
    </row>
    <row r="476" spans="1:20" ht="15.75" customHeight="1" x14ac:dyDescent="0.25">
      <c r="A476" s="88"/>
      <c r="B476" s="88"/>
      <c r="J476" s="88"/>
      <c r="K476" s="88"/>
      <c r="L476" s="88"/>
      <c r="M476" s="88"/>
      <c r="N476" s="88"/>
      <c r="O476" s="88"/>
      <c r="P476" s="89"/>
      <c r="Q476" s="89"/>
      <c r="R476" s="89"/>
      <c r="S476" s="88"/>
      <c r="T476" s="88"/>
    </row>
    <row r="477" spans="1:20" ht="15.75" customHeight="1" x14ac:dyDescent="0.25">
      <c r="A477" s="88"/>
      <c r="B477" s="88"/>
      <c r="J477" s="88"/>
      <c r="K477" s="88"/>
      <c r="L477" s="88"/>
      <c r="M477" s="88"/>
      <c r="N477" s="88"/>
      <c r="O477" s="88"/>
      <c r="P477" s="89"/>
      <c r="Q477" s="89"/>
      <c r="R477" s="89"/>
      <c r="S477" s="88"/>
      <c r="T477" s="88"/>
    </row>
    <row r="478" spans="1:20" ht="15.75" customHeight="1" x14ac:dyDescent="0.25">
      <c r="A478" s="88"/>
      <c r="B478" s="88"/>
      <c r="J478" s="88"/>
      <c r="K478" s="88"/>
      <c r="L478" s="88"/>
      <c r="M478" s="88"/>
      <c r="N478" s="88"/>
      <c r="O478" s="88"/>
      <c r="P478" s="89"/>
      <c r="Q478" s="89"/>
      <c r="R478" s="89"/>
      <c r="S478" s="88"/>
      <c r="T478" s="88"/>
    </row>
    <row r="479" spans="1:20" ht="15.75" customHeight="1" x14ac:dyDescent="0.25">
      <c r="A479" s="88"/>
      <c r="B479" s="88"/>
      <c r="J479" s="88"/>
      <c r="K479" s="88"/>
      <c r="L479" s="88"/>
      <c r="M479" s="88"/>
      <c r="N479" s="88"/>
      <c r="O479" s="88"/>
      <c r="P479" s="89"/>
      <c r="Q479" s="89"/>
      <c r="R479" s="89"/>
      <c r="S479" s="88"/>
      <c r="T479" s="88"/>
    </row>
    <row r="480" spans="1:20" ht="15.75" customHeight="1" x14ac:dyDescent="0.25">
      <c r="A480" s="88"/>
      <c r="B480" s="88"/>
      <c r="J480" s="88"/>
      <c r="K480" s="88"/>
      <c r="L480" s="88"/>
      <c r="M480" s="88"/>
      <c r="N480" s="88"/>
      <c r="O480" s="88"/>
      <c r="P480" s="89"/>
      <c r="Q480" s="89"/>
      <c r="R480" s="89"/>
      <c r="S480" s="88"/>
      <c r="T480" s="88"/>
    </row>
    <row r="481" spans="1:20" ht="15.75" customHeight="1" x14ac:dyDescent="0.25">
      <c r="A481" s="88"/>
      <c r="B481" s="88"/>
      <c r="J481" s="88"/>
      <c r="K481" s="88"/>
      <c r="L481" s="88"/>
      <c r="M481" s="88"/>
      <c r="N481" s="88"/>
      <c r="O481" s="88"/>
      <c r="P481" s="89"/>
      <c r="Q481" s="89"/>
      <c r="R481" s="89"/>
      <c r="S481" s="88"/>
      <c r="T481" s="88"/>
    </row>
    <row r="482" spans="1:20" ht="15.75" customHeight="1" x14ac:dyDescent="0.25">
      <c r="A482" s="88"/>
      <c r="B482" s="88"/>
      <c r="J482" s="88"/>
      <c r="K482" s="88"/>
      <c r="L482" s="88"/>
      <c r="M482" s="88"/>
      <c r="N482" s="88"/>
      <c r="O482" s="88"/>
      <c r="P482" s="89"/>
      <c r="Q482" s="89"/>
      <c r="R482" s="89"/>
      <c r="S482" s="88"/>
      <c r="T482" s="88"/>
    </row>
    <row r="483" spans="1:20" ht="15.75" customHeight="1" x14ac:dyDescent="0.25">
      <c r="A483" s="88"/>
      <c r="B483" s="88"/>
      <c r="J483" s="88"/>
      <c r="K483" s="88"/>
      <c r="L483" s="88"/>
      <c r="M483" s="88"/>
      <c r="N483" s="88"/>
      <c r="O483" s="88"/>
      <c r="P483" s="89"/>
      <c r="Q483" s="89"/>
      <c r="R483" s="89"/>
      <c r="S483" s="88"/>
      <c r="T483" s="88"/>
    </row>
    <row r="484" spans="1:20" ht="15.75" customHeight="1" x14ac:dyDescent="0.25">
      <c r="A484" s="88"/>
      <c r="B484" s="88"/>
      <c r="J484" s="88"/>
      <c r="K484" s="88"/>
      <c r="L484" s="88"/>
      <c r="M484" s="88"/>
      <c r="N484" s="88"/>
      <c r="O484" s="88"/>
      <c r="P484" s="89"/>
      <c r="Q484" s="89"/>
      <c r="R484" s="89"/>
      <c r="S484" s="88"/>
      <c r="T484" s="88"/>
    </row>
    <row r="485" spans="1:20" ht="15.75" customHeight="1" x14ac:dyDescent="0.25">
      <c r="A485" s="88"/>
      <c r="B485" s="88"/>
      <c r="J485" s="88"/>
      <c r="K485" s="88"/>
      <c r="L485" s="88"/>
      <c r="M485" s="88"/>
      <c r="N485" s="88"/>
      <c r="O485" s="88"/>
      <c r="P485" s="89"/>
      <c r="Q485" s="89"/>
      <c r="R485" s="89"/>
      <c r="S485" s="88"/>
      <c r="T485" s="88"/>
    </row>
    <row r="486" spans="1:20" ht="15.75" customHeight="1" x14ac:dyDescent="0.25">
      <c r="A486" s="88"/>
      <c r="B486" s="88"/>
      <c r="J486" s="88"/>
      <c r="K486" s="88"/>
      <c r="L486" s="88"/>
      <c r="M486" s="88"/>
      <c r="N486" s="88"/>
      <c r="O486" s="88"/>
      <c r="P486" s="89"/>
      <c r="Q486" s="89"/>
      <c r="R486" s="89"/>
      <c r="S486" s="88"/>
      <c r="T486" s="88"/>
    </row>
    <row r="487" spans="1:20" ht="15.75" customHeight="1" x14ac:dyDescent="0.25">
      <c r="A487" s="88"/>
      <c r="B487" s="88"/>
      <c r="J487" s="88"/>
      <c r="K487" s="88"/>
      <c r="L487" s="88"/>
      <c r="M487" s="88"/>
      <c r="N487" s="88"/>
      <c r="O487" s="88"/>
      <c r="P487" s="89"/>
      <c r="Q487" s="89"/>
      <c r="R487" s="89"/>
      <c r="S487" s="88"/>
      <c r="T487" s="88"/>
    </row>
    <row r="488" spans="1:20" ht="15.75" customHeight="1" x14ac:dyDescent="0.25">
      <c r="A488" s="88"/>
      <c r="B488" s="88"/>
      <c r="J488" s="88"/>
      <c r="K488" s="88"/>
      <c r="L488" s="88"/>
      <c r="M488" s="88"/>
      <c r="N488" s="88"/>
      <c r="O488" s="88"/>
      <c r="P488" s="89"/>
      <c r="Q488" s="89"/>
      <c r="R488" s="89"/>
      <c r="S488" s="88"/>
      <c r="T488" s="88"/>
    </row>
    <row r="489" spans="1:20" ht="15.75" customHeight="1" x14ac:dyDescent="0.25">
      <c r="A489" s="88"/>
      <c r="B489" s="88"/>
      <c r="J489" s="88"/>
      <c r="K489" s="88"/>
      <c r="L489" s="88"/>
      <c r="M489" s="88"/>
      <c r="N489" s="88"/>
      <c r="O489" s="88"/>
      <c r="P489" s="89"/>
      <c r="Q489" s="89"/>
      <c r="R489" s="89"/>
      <c r="S489" s="88"/>
      <c r="T489" s="88"/>
    </row>
    <row r="490" spans="1:20" ht="15.75" customHeight="1" x14ac:dyDescent="0.25">
      <c r="A490" s="88"/>
      <c r="B490" s="88"/>
      <c r="J490" s="88"/>
      <c r="K490" s="88"/>
      <c r="L490" s="88"/>
      <c r="M490" s="88"/>
      <c r="N490" s="88"/>
      <c r="O490" s="88"/>
      <c r="P490" s="89"/>
      <c r="Q490" s="89"/>
      <c r="R490" s="89"/>
      <c r="S490" s="88"/>
      <c r="T490" s="88"/>
    </row>
    <row r="491" spans="1:20" ht="15.75" customHeight="1" x14ac:dyDescent="0.25">
      <c r="A491" s="88"/>
      <c r="B491" s="88"/>
      <c r="J491" s="88"/>
      <c r="K491" s="88"/>
      <c r="L491" s="88"/>
      <c r="M491" s="88"/>
      <c r="N491" s="88"/>
      <c r="O491" s="88"/>
      <c r="P491" s="89"/>
      <c r="Q491" s="89"/>
      <c r="R491" s="89"/>
      <c r="S491" s="88"/>
      <c r="T491" s="88"/>
    </row>
    <row r="492" spans="1:20" ht="15.75" customHeight="1" x14ac:dyDescent="0.25">
      <c r="A492" s="88"/>
      <c r="B492" s="88"/>
      <c r="J492" s="88"/>
      <c r="K492" s="88"/>
      <c r="L492" s="88"/>
      <c r="M492" s="88"/>
      <c r="N492" s="88"/>
      <c r="O492" s="88"/>
      <c r="P492" s="89"/>
      <c r="Q492" s="89"/>
      <c r="R492" s="89"/>
      <c r="S492" s="88"/>
      <c r="T492" s="88"/>
    </row>
    <row r="493" spans="1:20" ht="15.75" customHeight="1" x14ac:dyDescent="0.25">
      <c r="A493" s="88"/>
      <c r="B493" s="88"/>
      <c r="J493" s="88"/>
      <c r="K493" s="88"/>
      <c r="L493" s="88"/>
      <c r="M493" s="88"/>
      <c r="N493" s="88"/>
      <c r="O493" s="88"/>
      <c r="P493" s="89"/>
      <c r="Q493" s="89"/>
      <c r="R493" s="89"/>
      <c r="S493" s="88"/>
      <c r="T493" s="88"/>
    </row>
    <row r="494" spans="1:20" ht="15.75" customHeight="1" x14ac:dyDescent="0.25">
      <c r="A494" s="88"/>
      <c r="B494" s="88"/>
      <c r="J494" s="88"/>
      <c r="K494" s="88"/>
      <c r="L494" s="88"/>
      <c r="M494" s="88"/>
      <c r="N494" s="88"/>
      <c r="O494" s="88"/>
      <c r="P494" s="89"/>
      <c r="Q494" s="89"/>
      <c r="R494" s="89"/>
      <c r="S494" s="88"/>
      <c r="T494" s="88"/>
    </row>
    <row r="495" spans="1:20" ht="15.75" customHeight="1" x14ac:dyDescent="0.25">
      <c r="A495" s="88"/>
      <c r="B495" s="88"/>
      <c r="J495" s="88"/>
      <c r="K495" s="88"/>
      <c r="L495" s="88"/>
      <c r="M495" s="88"/>
      <c r="N495" s="88"/>
      <c r="O495" s="88"/>
      <c r="P495" s="89"/>
      <c r="Q495" s="89"/>
      <c r="R495" s="89"/>
      <c r="S495" s="88"/>
      <c r="T495" s="88"/>
    </row>
    <row r="496" spans="1:20" ht="15.75" customHeight="1" x14ac:dyDescent="0.25">
      <c r="A496" s="88"/>
      <c r="B496" s="88"/>
      <c r="J496" s="88"/>
      <c r="K496" s="88"/>
      <c r="L496" s="88"/>
      <c r="M496" s="88"/>
      <c r="N496" s="88"/>
      <c r="O496" s="88"/>
      <c r="P496" s="89"/>
      <c r="Q496" s="89"/>
      <c r="R496" s="89"/>
      <c r="S496" s="88"/>
      <c r="T496" s="88"/>
    </row>
    <row r="497" spans="1:20" ht="15.75" customHeight="1" x14ac:dyDescent="0.25">
      <c r="A497" s="88"/>
      <c r="B497" s="88"/>
      <c r="J497" s="88"/>
      <c r="K497" s="88"/>
      <c r="L497" s="88"/>
      <c r="M497" s="88"/>
      <c r="N497" s="88"/>
      <c r="O497" s="88"/>
      <c r="P497" s="89"/>
      <c r="Q497" s="89"/>
      <c r="R497" s="89"/>
      <c r="S497" s="88"/>
      <c r="T497" s="88"/>
    </row>
    <row r="498" spans="1:20" ht="15.75" customHeight="1" x14ac:dyDescent="0.25">
      <c r="A498" s="88"/>
      <c r="B498" s="88"/>
      <c r="J498" s="88"/>
      <c r="K498" s="88"/>
      <c r="L498" s="88"/>
      <c r="M498" s="88"/>
      <c r="N498" s="88"/>
      <c r="O498" s="88"/>
      <c r="P498" s="89"/>
      <c r="Q498" s="89"/>
      <c r="R498" s="89"/>
      <c r="S498" s="88"/>
      <c r="T498" s="88"/>
    </row>
    <row r="499" spans="1:20" ht="15.75" customHeight="1" x14ac:dyDescent="0.25">
      <c r="A499" s="88"/>
      <c r="B499" s="88"/>
      <c r="J499" s="88"/>
      <c r="K499" s="88"/>
      <c r="L499" s="88"/>
      <c r="M499" s="88"/>
      <c r="N499" s="88"/>
      <c r="O499" s="88"/>
      <c r="P499" s="89"/>
      <c r="Q499" s="89"/>
      <c r="R499" s="89"/>
      <c r="S499" s="88"/>
      <c r="T499" s="88"/>
    </row>
    <row r="500" spans="1:20" ht="15.75" customHeight="1" x14ac:dyDescent="0.25">
      <c r="A500" s="88"/>
      <c r="B500" s="88"/>
      <c r="J500" s="88"/>
      <c r="K500" s="88"/>
      <c r="L500" s="88"/>
      <c r="M500" s="88"/>
      <c r="N500" s="88"/>
      <c r="O500" s="88"/>
      <c r="P500" s="89"/>
      <c r="Q500" s="89"/>
      <c r="R500" s="89"/>
      <c r="S500" s="88"/>
      <c r="T500" s="88"/>
    </row>
    <row r="501" spans="1:20" ht="15.75" customHeight="1" x14ac:dyDescent="0.25">
      <c r="A501" s="88"/>
      <c r="B501" s="88"/>
      <c r="J501" s="88"/>
      <c r="K501" s="88"/>
      <c r="L501" s="88"/>
      <c r="M501" s="88"/>
      <c r="N501" s="88"/>
      <c r="O501" s="88"/>
      <c r="P501" s="89"/>
      <c r="Q501" s="89"/>
      <c r="R501" s="89"/>
      <c r="S501" s="88"/>
      <c r="T501" s="88"/>
    </row>
    <row r="502" spans="1:20" ht="15.75" customHeight="1" x14ac:dyDescent="0.25">
      <c r="A502" s="88"/>
      <c r="B502" s="88"/>
      <c r="J502" s="88"/>
      <c r="K502" s="88"/>
      <c r="L502" s="88"/>
      <c r="M502" s="88"/>
      <c r="N502" s="88"/>
      <c r="O502" s="88"/>
      <c r="P502" s="89"/>
      <c r="Q502" s="89"/>
      <c r="R502" s="89"/>
      <c r="S502" s="88"/>
      <c r="T502" s="88"/>
    </row>
    <row r="503" spans="1:20" ht="15.75" customHeight="1" x14ac:dyDescent="0.25">
      <c r="A503" s="88"/>
      <c r="B503" s="88"/>
      <c r="J503" s="88"/>
      <c r="K503" s="88"/>
      <c r="L503" s="88"/>
      <c r="M503" s="88"/>
      <c r="N503" s="88"/>
      <c r="O503" s="88"/>
      <c r="P503" s="89"/>
      <c r="Q503" s="89"/>
      <c r="R503" s="89"/>
      <c r="S503" s="88"/>
      <c r="T503" s="88"/>
    </row>
    <row r="504" spans="1:20" ht="15.75" customHeight="1" x14ac:dyDescent="0.25">
      <c r="A504" s="88"/>
      <c r="B504" s="88"/>
      <c r="J504" s="88"/>
      <c r="K504" s="88"/>
      <c r="L504" s="88"/>
      <c r="M504" s="88"/>
      <c r="N504" s="88"/>
      <c r="O504" s="88"/>
      <c r="P504" s="89"/>
      <c r="Q504" s="89"/>
      <c r="R504" s="89"/>
      <c r="S504" s="88"/>
      <c r="T504" s="88"/>
    </row>
    <row r="505" spans="1:20" ht="15.75" customHeight="1" x14ac:dyDescent="0.25">
      <c r="A505" s="88"/>
      <c r="B505" s="88"/>
      <c r="J505" s="88"/>
      <c r="K505" s="88"/>
      <c r="L505" s="88"/>
      <c r="M505" s="88"/>
      <c r="N505" s="88"/>
      <c r="O505" s="88"/>
      <c r="P505" s="89"/>
      <c r="Q505" s="89"/>
      <c r="R505" s="89"/>
      <c r="S505" s="88"/>
      <c r="T505" s="88"/>
    </row>
    <row r="506" spans="1:20" ht="15.75" customHeight="1" x14ac:dyDescent="0.25">
      <c r="A506" s="88"/>
      <c r="B506" s="88"/>
      <c r="J506" s="88"/>
      <c r="K506" s="88"/>
      <c r="L506" s="88"/>
      <c r="M506" s="88"/>
      <c r="N506" s="88"/>
      <c r="O506" s="88"/>
      <c r="P506" s="89"/>
      <c r="Q506" s="89"/>
      <c r="R506" s="89"/>
      <c r="S506" s="88"/>
      <c r="T506" s="88"/>
    </row>
    <row r="507" spans="1:20" ht="15.75" customHeight="1" x14ac:dyDescent="0.25">
      <c r="A507" s="88"/>
      <c r="B507" s="88"/>
      <c r="J507" s="88"/>
      <c r="K507" s="88"/>
      <c r="L507" s="88"/>
      <c r="M507" s="88"/>
      <c r="N507" s="88"/>
      <c r="O507" s="88"/>
      <c r="P507" s="89"/>
      <c r="Q507" s="89"/>
      <c r="R507" s="89"/>
      <c r="S507" s="88"/>
      <c r="T507" s="88"/>
    </row>
    <row r="508" spans="1:20" ht="15.75" customHeight="1" x14ac:dyDescent="0.25">
      <c r="A508" s="88"/>
      <c r="B508" s="88"/>
      <c r="J508" s="88"/>
      <c r="K508" s="88"/>
      <c r="L508" s="88"/>
      <c r="M508" s="88"/>
      <c r="N508" s="88"/>
      <c r="O508" s="88"/>
      <c r="P508" s="89"/>
      <c r="Q508" s="89"/>
      <c r="R508" s="89"/>
      <c r="S508" s="88"/>
      <c r="T508" s="88"/>
    </row>
    <row r="509" spans="1:20" ht="15.75" customHeight="1" x14ac:dyDescent="0.25">
      <c r="A509" s="88"/>
      <c r="B509" s="88"/>
      <c r="J509" s="88"/>
      <c r="K509" s="88"/>
      <c r="L509" s="88"/>
      <c r="M509" s="88"/>
      <c r="N509" s="88"/>
      <c r="O509" s="88"/>
      <c r="P509" s="89"/>
      <c r="Q509" s="89"/>
      <c r="R509" s="89"/>
      <c r="S509" s="88"/>
      <c r="T509" s="88"/>
    </row>
    <row r="510" spans="1:20" ht="15.75" customHeight="1" x14ac:dyDescent="0.25">
      <c r="A510" s="88"/>
      <c r="B510" s="88"/>
      <c r="J510" s="88"/>
      <c r="K510" s="88"/>
      <c r="L510" s="88"/>
      <c r="M510" s="88"/>
      <c r="N510" s="88"/>
      <c r="O510" s="88"/>
      <c r="P510" s="89"/>
      <c r="Q510" s="89"/>
      <c r="R510" s="89"/>
      <c r="S510" s="88"/>
      <c r="T510" s="88"/>
    </row>
    <row r="511" spans="1:20" ht="15.75" customHeight="1" x14ac:dyDescent="0.25">
      <c r="A511" s="88"/>
      <c r="B511" s="88"/>
      <c r="J511" s="88"/>
      <c r="K511" s="88"/>
      <c r="L511" s="88"/>
      <c r="M511" s="88"/>
      <c r="N511" s="88"/>
      <c r="O511" s="88"/>
      <c r="P511" s="89"/>
      <c r="Q511" s="89"/>
      <c r="R511" s="89"/>
      <c r="S511" s="88"/>
      <c r="T511" s="88"/>
    </row>
    <row r="512" spans="1:20" ht="15.75" customHeight="1" x14ac:dyDescent="0.25">
      <c r="A512" s="88"/>
      <c r="B512" s="88"/>
      <c r="J512" s="88"/>
      <c r="K512" s="88"/>
      <c r="L512" s="88"/>
      <c r="M512" s="88"/>
      <c r="N512" s="88"/>
      <c r="O512" s="88"/>
      <c r="P512" s="89"/>
      <c r="Q512" s="89"/>
      <c r="R512" s="89"/>
      <c r="S512" s="88"/>
      <c r="T512" s="88"/>
    </row>
    <row r="513" spans="1:20" ht="15.75" customHeight="1" x14ac:dyDescent="0.25">
      <c r="A513" s="88"/>
      <c r="B513" s="88"/>
      <c r="J513" s="88"/>
      <c r="K513" s="88"/>
      <c r="L513" s="88"/>
      <c r="M513" s="88"/>
      <c r="N513" s="88"/>
      <c r="O513" s="88"/>
      <c r="P513" s="89"/>
      <c r="Q513" s="89"/>
      <c r="R513" s="89"/>
      <c r="S513" s="88"/>
      <c r="T513" s="88"/>
    </row>
    <row r="514" spans="1:20" ht="15.75" customHeight="1" x14ac:dyDescent="0.25">
      <c r="A514" s="88"/>
      <c r="B514" s="88"/>
      <c r="J514" s="88"/>
      <c r="K514" s="88"/>
      <c r="L514" s="88"/>
      <c r="M514" s="88"/>
      <c r="N514" s="88"/>
      <c r="O514" s="88"/>
      <c r="P514" s="89"/>
      <c r="Q514" s="89"/>
      <c r="R514" s="89"/>
      <c r="S514" s="88"/>
      <c r="T514" s="88"/>
    </row>
    <row r="515" spans="1:20" ht="15.75" customHeight="1" x14ac:dyDescent="0.25">
      <c r="A515" s="88"/>
      <c r="B515" s="88"/>
      <c r="J515" s="88"/>
      <c r="K515" s="88"/>
      <c r="L515" s="88"/>
      <c r="M515" s="88"/>
      <c r="N515" s="88"/>
      <c r="O515" s="88"/>
      <c r="P515" s="89"/>
      <c r="Q515" s="89"/>
      <c r="R515" s="89"/>
      <c r="S515" s="88"/>
      <c r="T515" s="88"/>
    </row>
    <row r="516" spans="1:20" ht="15.75" customHeight="1" x14ac:dyDescent="0.25">
      <c r="A516" s="88"/>
      <c r="B516" s="88"/>
      <c r="J516" s="88"/>
      <c r="K516" s="88"/>
      <c r="L516" s="88"/>
      <c r="M516" s="88"/>
      <c r="N516" s="88"/>
      <c r="O516" s="88"/>
      <c r="P516" s="89"/>
      <c r="Q516" s="89"/>
      <c r="R516" s="89"/>
      <c r="S516" s="88"/>
      <c r="T516" s="88"/>
    </row>
    <row r="517" spans="1:20" ht="15.75" customHeight="1" x14ac:dyDescent="0.25">
      <c r="A517" s="88"/>
      <c r="B517" s="88"/>
      <c r="J517" s="88"/>
      <c r="K517" s="88"/>
      <c r="L517" s="88"/>
      <c r="M517" s="88"/>
      <c r="N517" s="88"/>
      <c r="O517" s="88"/>
      <c r="P517" s="89"/>
      <c r="Q517" s="89"/>
      <c r="R517" s="89"/>
      <c r="S517" s="88"/>
      <c r="T517" s="88"/>
    </row>
    <row r="518" spans="1:20" ht="15.75" customHeight="1" x14ac:dyDescent="0.25">
      <c r="A518" s="88"/>
      <c r="B518" s="88"/>
      <c r="J518" s="88"/>
      <c r="K518" s="88"/>
      <c r="L518" s="88"/>
      <c r="M518" s="88"/>
      <c r="N518" s="88"/>
      <c r="O518" s="88"/>
      <c r="P518" s="89"/>
      <c r="Q518" s="89"/>
      <c r="R518" s="89"/>
      <c r="S518" s="88"/>
      <c r="T518" s="88"/>
    </row>
    <row r="519" spans="1:20" ht="15.75" customHeight="1" x14ac:dyDescent="0.25">
      <c r="A519" s="88"/>
      <c r="B519" s="88"/>
      <c r="J519" s="88"/>
      <c r="K519" s="88"/>
      <c r="L519" s="88"/>
      <c r="M519" s="88"/>
      <c r="N519" s="88"/>
      <c r="O519" s="88"/>
      <c r="P519" s="89"/>
      <c r="Q519" s="89"/>
      <c r="R519" s="89"/>
      <c r="S519" s="88"/>
      <c r="T519" s="88"/>
    </row>
    <row r="520" spans="1:20" ht="15.75" customHeight="1" x14ac:dyDescent="0.25">
      <c r="A520" s="88"/>
      <c r="B520" s="88"/>
      <c r="J520" s="88"/>
      <c r="K520" s="88"/>
      <c r="L520" s="88"/>
      <c r="M520" s="88"/>
      <c r="N520" s="88"/>
      <c r="O520" s="88"/>
      <c r="P520" s="89"/>
      <c r="Q520" s="89"/>
      <c r="R520" s="89"/>
      <c r="S520" s="88"/>
      <c r="T520" s="88"/>
    </row>
    <row r="521" spans="1:20" ht="15.75" customHeight="1" x14ac:dyDescent="0.25">
      <c r="A521" s="88"/>
      <c r="B521" s="88"/>
      <c r="J521" s="88"/>
      <c r="K521" s="88"/>
      <c r="L521" s="88"/>
      <c r="M521" s="88"/>
      <c r="N521" s="88"/>
      <c r="O521" s="88"/>
      <c r="P521" s="89"/>
      <c r="Q521" s="89"/>
      <c r="R521" s="89"/>
      <c r="S521" s="88"/>
      <c r="T521" s="88"/>
    </row>
    <row r="522" spans="1:20" ht="15.75" customHeight="1" x14ac:dyDescent="0.25">
      <c r="A522" s="88"/>
      <c r="B522" s="88"/>
      <c r="J522" s="88"/>
      <c r="K522" s="88"/>
      <c r="L522" s="88"/>
      <c r="M522" s="88"/>
      <c r="N522" s="88"/>
      <c r="O522" s="88"/>
      <c r="P522" s="89"/>
      <c r="Q522" s="89"/>
      <c r="R522" s="89"/>
      <c r="S522" s="88"/>
      <c r="T522" s="88"/>
    </row>
    <row r="523" spans="1:20" ht="15.75" customHeight="1" x14ac:dyDescent="0.25">
      <c r="A523" s="88"/>
      <c r="B523" s="88"/>
      <c r="J523" s="88"/>
      <c r="K523" s="88"/>
      <c r="L523" s="88"/>
      <c r="M523" s="88"/>
      <c r="N523" s="88"/>
      <c r="O523" s="88"/>
      <c r="P523" s="89"/>
      <c r="Q523" s="89"/>
      <c r="R523" s="89"/>
      <c r="S523" s="88"/>
      <c r="T523" s="88"/>
    </row>
    <row r="524" spans="1:20" ht="15.75" customHeight="1" x14ac:dyDescent="0.25">
      <c r="A524" s="88"/>
      <c r="B524" s="88"/>
      <c r="J524" s="88"/>
      <c r="K524" s="88"/>
      <c r="L524" s="88"/>
      <c r="M524" s="88"/>
      <c r="N524" s="88"/>
      <c r="O524" s="88"/>
      <c r="P524" s="89"/>
      <c r="Q524" s="89"/>
      <c r="R524" s="89"/>
      <c r="S524" s="88"/>
      <c r="T524" s="88"/>
    </row>
    <row r="525" spans="1:20" ht="15.75" customHeight="1" x14ac:dyDescent="0.25">
      <c r="A525" s="88"/>
      <c r="B525" s="88"/>
      <c r="J525" s="88"/>
      <c r="K525" s="88"/>
      <c r="L525" s="88"/>
      <c r="M525" s="88"/>
      <c r="N525" s="88"/>
      <c r="O525" s="88"/>
      <c r="P525" s="89"/>
      <c r="Q525" s="89"/>
      <c r="R525" s="89"/>
      <c r="S525" s="88"/>
      <c r="T525" s="88"/>
    </row>
    <row r="526" spans="1:20" ht="15.75" customHeight="1" x14ac:dyDescent="0.25">
      <c r="A526" s="88"/>
      <c r="B526" s="88"/>
      <c r="J526" s="88"/>
      <c r="K526" s="88"/>
      <c r="L526" s="88"/>
      <c r="M526" s="88"/>
      <c r="N526" s="88"/>
      <c r="O526" s="88"/>
      <c r="P526" s="89"/>
      <c r="Q526" s="89"/>
      <c r="R526" s="89"/>
      <c r="S526" s="88"/>
      <c r="T526" s="88"/>
    </row>
    <row r="527" spans="1:20" ht="15.75" customHeight="1" x14ac:dyDescent="0.25">
      <c r="A527" s="88"/>
      <c r="B527" s="88"/>
      <c r="J527" s="88"/>
      <c r="K527" s="88"/>
      <c r="L527" s="88"/>
      <c r="M527" s="88"/>
      <c r="N527" s="88"/>
      <c r="O527" s="88"/>
      <c r="P527" s="89"/>
      <c r="Q527" s="89"/>
      <c r="R527" s="89"/>
      <c r="S527" s="88"/>
      <c r="T527" s="88"/>
    </row>
    <row r="528" spans="1:20" ht="15.75" customHeight="1" x14ac:dyDescent="0.25">
      <c r="A528" s="88"/>
      <c r="B528" s="88"/>
      <c r="J528" s="88"/>
      <c r="K528" s="88"/>
      <c r="L528" s="88"/>
      <c r="M528" s="88"/>
      <c r="N528" s="88"/>
      <c r="O528" s="88"/>
      <c r="P528" s="89"/>
      <c r="Q528" s="89"/>
      <c r="R528" s="89"/>
      <c r="S528" s="88"/>
      <c r="T528" s="88"/>
    </row>
    <row r="529" spans="1:20" ht="15.75" customHeight="1" x14ac:dyDescent="0.25">
      <c r="A529" s="88"/>
      <c r="B529" s="88"/>
      <c r="J529" s="88"/>
      <c r="K529" s="88"/>
      <c r="L529" s="88"/>
      <c r="M529" s="88"/>
      <c r="N529" s="88"/>
      <c r="O529" s="88"/>
      <c r="P529" s="89"/>
      <c r="Q529" s="89"/>
      <c r="R529" s="89"/>
      <c r="S529" s="88"/>
      <c r="T529" s="88"/>
    </row>
    <row r="530" spans="1:20" ht="15.75" customHeight="1" x14ac:dyDescent="0.25">
      <c r="A530" s="88"/>
      <c r="B530" s="88"/>
      <c r="J530" s="88"/>
      <c r="K530" s="88"/>
      <c r="L530" s="88"/>
      <c r="M530" s="88"/>
      <c r="N530" s="88"/>
      <c r="O530" s="88"/>
      <c r="P530" s="89"/>
      <c r="Q530" s="89"/>
      <c r="R530" s="89"/>
      <c r="S530" s="88"/>
      <c r="T530" s="88"/>
    </row>
    <row r="531" spans="1:20" ht="15.75" customHeight="1" x14ac:dyDescent="0.25">
      <c r="A531" s="88"/>
      <c r="B531" s="88"/>
      <c r="J531" s="88"/>
      <c r="K531" s="88"/>
      <c r="L531" s="88"/>
      <c r="M531" s="88"/>
      <c r="N531" s="88"/>
      <c r="O531" s="88"/>
      <c r="P531" s="89"/>
      <c r="Q531" s="89"/>
      <c r="R531" s="89"/>
      <c r="S531" s="88"/>
      <c r="T531" s="88"/>
    </row>
    <row r="532" spans="1:20" ht="15.75" customHeight="1" x14ac:dyDescent="0.25">
      <c r="A532" s="88"/>
      <c r="B532" s="88"/>
      <c r="J532" s="88"/>
      <c r="K532" s="88"/>
      <c r="L532" s="88"/>
      <c r="M532" s="88"/>
      <c r="N532" s="88"/>
      <c r="O532" s="88"/>
      <c r="P532" s="89"/>
      <c r="Q532" s="89"/>
      <c r="R532" s="89"/>
      <c r="S532" s="88"/>
      <c r="T532" s="88"/>
    </row>
    <row r="533" spans="1:20" ht="15.75" customHeight="1" x14ac:dyDescent="0.25">
      <c r="A533" s="88"/>
      <c r="B533" s="88"/>
      <c r="J533" s="88"/>
      <c r="K533" s="88"/>
      <c r="L533" s="88"/>
      <c r="M533" s="88"/>
      <c r="N533" s="88"/>
      <c r="O533" s="88"/>
      <c r="P533" s="89"/>
      <c r="Q533" s="89"/>
      <c r="R533" s="89"/>
      <c r="S533" s="88"/>
      <c r="T533" s="88"/>
    </row>
    <row r="534" spans="1:20" ht="15.75" customHeight="1" x14ac:dyDescent="0.25">
      <c r="A534" s="88"/>
      <c r="B534" s="88"/>
      <c r="J534" s="88"/>
      <c r="K534" s="88"/>
      <c r="L534" s="88"/>
      <c r="M534" s="88"/>
      <c r="N534" s="88"/>
      <c r="O534" s="88"/>
      <c r="P534" s="89"/>
      <c r="Q534" s="89"/>
      <c r="R534" s="89"/>
      <c r="S534" s="88"/>
      <c r="T534" s="88"/>
    </row>
    <row r="535" spans="1:20" ht="15.75" customHeight="1" x14ac:dyDescent="0.25">
      <c r="A535" s="88"/>
      <c r="B535" s="88"/>
      <c r="J535" s="88"/>
      <c r="K535" s="88"/>
      <c r="L535" s="88"/>
      <c r="M535" s="88"/>
      <c r="N535" s="88"/>
      <c r="O535" s="88"/>
      <c r="P535" s="89"/>
      <c r="Q535" s="89"/>
      <c r="R535" s="89"/>
      <c r="S535" s="88"/>
      <c r="T535" s="88"/>
    </row>
    <row r="536" spans="1:20" ht="15.75" customHeight="1" x14ac:dyDescent="0.25">
      <c r="A536" s="88"/>
      <c r="B536" s="88"/>
      <c r="J536" s="88"/>
      <c r="K536" s="88"/>
      <c r="L536" s="88"/>
      <c r="M536" s="88"/>
      <c r="N536" s="88"/>
      <c r="O536" s="88"/>
      <c r="P536" s="89"/>
      <c r="Q536" s="89"/>
      <c r="R536" s="89"/>
      <c r="S536" s="88"/>
      <c r="T536" s="88"/>
    </row>
    <row r="537" spans="1:20" ht="15.75" customHeight="1" x14ac:dyDescent="0.25">
      <c r="A537" s="88"/>
      <c r="B537" s="88"/>
      <c r="J537" s="88"/>
      <c r="K537" s="88"/>
      <c r="L537" s="88"/>
      <c r="M537" s="88"/>
      <c r="N537" s="88"/>
      <c r="O537" s="88"/>
      <c r="P537" s="89"/>
      <c r="Q537" s="89"/>
      <c r="R537" s="89"/>
      <c r="S537" s="88"/>
      <c r="T537" s="88"/>
    </row>
    <row r="538" spans="1:20" ht="15.75" customHeight="1" x14ac:dyDescent="0.25">
      <c r="A538" s="88"/>
      <c r="B538" s="88"/>
      <c r="J538" s="88"/>
      <c r="K538" s="88"/>
      <c r="L538" s="88"/>
      <c r="M538" s="88"/>
      <c r="N538" s="88"/>
      <c r="O538" s="88"/>
      <c r="P538" s="89"/>
      <c r="Q538" s="89"/>
      <c r="R538" s="89"/>
      <c r="S538" s="88"/>
      <c r="T538" s="88"/>
    </row>
    <row r="539" spans="1:20" ht="15.75" customHeight="1" x14ac:dyDescent="0.25">
      <c r="A539" s="88"/>
      <c r="B539" s="88"/>
      <c r="J539" s="88"/>
      <c r="K539" s="88"/>
      <c r="L539" s="88"/>
      <c r="M539" s="88"/>
      <c r="N539" s="88"/>
      <c r="O539" s="88"/>
      <c r="P539" s="89"/>
      <c r="Q539" s="89"/>
      <c r="R539" s="89"/>
      <c r="S539" s="88"/>
      <c r="T539" s="88"/>
    </row>
    <row r="540" spans="1:20" ht="15.75" customHeight="1" x14ac:dyDescent="0.25">
      <c r="A540" s="88"/>
      <c r="B540" s="88"/>
      <c r="J540" s="88"/>
      <c r="K540" s="88"/>
      <c r="L540" s="88"/>
      <c r="M540" s="88"/>
      <c r="N540" s="88"/>
      <c r="O540" s="88"/>
      <c r="P540" s="89"/>
      <c r="Q540" s="89"/>
      <c r="R540" s="89"/>
      <c r="S540" s="88"/>
      <c r="T540" s="88"/>
    </row>
    <row r="541" spans="1:20" ht="15.75" customHeight="1" x14ac:dyDescent="0.25">
      <c r="A541" s="88"/>
      <c r="B541" s="88"/>
      <c r="J541" s="88"/>
      <c r="K541" s="88"/>
      <c r="L541" s="88"/>
      <c r="M541" s="88"/>
      <c r="N541" s="88"/>
      <c r="O541" s="88"/>
      <c r="P541" s="89"/>
      <c r="Q541" s="89"/>
      <c r="R541" s="89"/>
      <c r="S541" s="88"/>
      <c r="T541" s="88"/>
    </row>
    <row r="542" spans="1:20" ht="15.75" customHeight="1" x14ac:dyDescent="0.25">
      <c r="A542" s="88"/>
      <c r="B542" s="88"/>
      <c r="J542" s="88"/>
      <c r="K542" s="88"/>
      <c r="L542" s="88"/>
      <c r="M542" s="88"/>
      <c r="N542" s="88"/>
      <c r="O542" s="88"/>
      <c r="P542" s="89"/>
      <c r="Q542" s="89"/>
      <c r="R542" s="89"/>
      <c r="S542" s="88"/>
      <c r="T542" s="88"/>
    </row>
    <row r="543" spans="1:20" ht="15.75" customHeight="1" x14ac:dyDescent="0.25">
      <c r="A543" s="88"/>
      <c r="B543" s="88"/>
      <c r="J543" s="88"/>
      <c r="K543" s="88"/>
      <c r="L543" s="88"/>
      <c r="M543" s="88"/>
      <c r="N543" s="88"/>
      <c r="O543" s="88"/>
      <c r="P543" s="89"/>
      <c r="Q543" s="89"/>
      <c r="R543" s="89"/>
      <c r="S543" s="88"/>
      <c r="T543" s="88"/>
    </row>
    <row r="544" spans="1:20" ht="15.75" customHeight="1" x14ac:dyDescent="0.25">
      <c r="A544" s="88"/>
      <c r="B544" s="88"/>
      <c r="J544" s="88"/>
      <c r="K544" s="88"/>
      <c r="L544" s="88"/>
      <c r="M544" s="88"/>
      <c r="N544" s="88"/>
      <c r="O544" s="88"/>
      <c r="P544" s="89"/>
      <c r="Q544" s="89"/>
      <c r="R544" s="89"/>
      <c r="S544" s="88"/>
      <c r="T544" s="88"/>
    </row>
    <row r="545" spans="1:20" ht="15.75" customHeight="1" x14ac:dyDescent="0.25">
      <c r="A545" s="88"/>
      <c r="B545" s="88"/>
      <c r="J545" s="88"/>
      <c r="K545" s="88"/>
      <c r="L545" s="88"/>
      <c r="M545" s="88"/>
      <c r="N545" s="88"/>
      <c r="O545" s="88"/>
      <c r="P545" s="89"/>
      <c r="Q545" s="89"/>
      <c r="R545" s="89"/>
      <c r="S545" s="88"/>
      <c r="T545" s="88"/>
    </row>
    <row r="546" spans="1:20" ht="15.75" customHeight="1" x14ac:dyDescent="0.25">
      <c r="A546" s="88"/>
      <c r="B546" s="88"/>
      <c r="J546" s="88"/>
      <c r="K546" s="88"/>
      <c r="L546" s="88"/>
      <c r="M546" s="88"/>
      <c r="N546" s="88"/>
      <c r="O546" s="88"/>
      <c r="P546" s="89"/>
      <c r="Q546" s="89"/>
      <c r="R546" s="89"/>
      <c r="S546" s="88"/>
      <c r="T546" s="88"/>
    </row>
    <row r="547" spans="1:20" ht="15.75" customHeight="1" x14ac:dyDescent="0.25">
      <c r="A547" s="88"/>
      <c r="B547" s="88"/>
      <c r="J547" s="88"/>
      <c r="K547" s="88"/>
      <c r="L547" s="88"/>
      <c r="M547" s="88"/>
      <c r="N547" s="88"/>
      <c r="O547" s="88"/>
      <c r="P547" s="89"/>
      <c r="Q547" s="89"/>
      <c r="R547" s="89"/>
      <c r="S547" s="88"/>
      <c r="T547" s="88"/>
    </row>
    <row r="548" spans="1:20" ht="15.75" customHeight="1" x14ac:dyDescent="0.25">
      <c r="A548" s="88"/>
      <c r="B548" s="88"/>
      <c r="J548" s="88"/>
      <c r="K548" s="88"/>
      <c r="L548" s="88"/>
      <c r="M548" s="88"/>
      <c r="N548" s="88"/>
      <c r="O548" s="88"/>
      <c r="P548" s="89"/>
      <c r="Q548" s="89"/>
      <c r="R548" s="89"/>
      <c r="S548" s="88"/>
      <c r="T548" s="88"/>
    </row>
    <row r="549" spans="1:20" ht="15.75" customHeight="1" x14ac:dyDescent="0.25">
      <c r="A549" s="88"/>
      <c r="B549" s="88"/>
      <c r="J549" s="88"/>
      <c r="K549" s="88"/>
      <c r="L549" s="88"/>
      <c r="M549" s="88"/>
      <c r="N549" s="88"/>
      <c r="O549" s="88"/>
      <c r="P549" s="89"/>
      <c r="Q549" s="89"/>
      <c r="R549" s="89"/>
      <c r="S549" s="88"/>
      <c r="T549" s="88"/>
    </row>
    <row r="550" spans="1:20" ht="15.75" customHeight="1" x14ac:dyDescent="0.25">
      <c r="A550" s="88"/>
      <c r="B550" s="88"/>
      <c r="J550" s="88"/>
      <c r="K550" s="88"/>
      <c r="L550" s="88"/>
      <c r="M550" s="88"/>
      <c r="N550" s="88"/>
      <c r="O550" s="88"/>
      <c r="P550" s="89"/>
      <c r="Q550" s="89"/>
      <c r="R550" s="89"/>
      <c r="S550" s="88"/>
      <c r="T550" s="88"/>
    </row>
    <row r="551" spans="1:20" ht="15.75" customHeight="1" x14ac:dyDescent="0.25">
      <c r="A551" s="88"/>
      <c r="B551" s="88"/>
      <c r="J551" s="88"/>
      <c r="K551" s="88"/>
      <c r="L551" s="88"/>
      <c r="M551" s="88"/>
      <c r="N551" s="88"/>
      <c r="O551" s="88"/>
      <c r="P551" s="89"/>
      <c r="Q551" s="89"/>
      <c r="R551" s="89"/>
      <c r="S551" s="88"/>
      <c r="T551" s="88"/>
    </row>
    <row r="552" spans="1:20" ht="15.75" customHeight="1" x14ac:dyDescent="0.25">
      <c r="A552" s="88"/>
      <c r="B552" s="88"/>
      <c r="J552" s="88"/>
      <c r="K552" s="88"/>
      <c r="L552" s="88"/>
      <c r="M552" s="88"/>
      <c r="N552" s="88"/>
      <c r="O552" s="88"/>
      <c r="P552" s="89"/>
      <c r="Q552" s="89"/>
      <c r="R552" s="89"/>
      <c r="S552" s="88"/>
      <c r="T552" s="88"/>
    </row>
    <row r="553" spans="1:20" ht="15.75" customHeight="1" x14ac:dyDescent="0.25">
      <c r="A553" s="88"/>
      <c r="B553" s="88"/>
      <c r="J553" s="88"/>
      <c r="K553" s="88"/>
      <c r="L553" s="88"/>
      <c r="M553" s="88"/>
      <c r="N553" s="88"/>
      <c r="O553" s="88"/>
      <c r="P553" s="89"/>
      <c r="Q553" s="89"/>
      <c r="R553" s="89"/>
      <c r="S553" s="88"/>
      <c r="T553" s="88"/>
    </row>
    <row r="554" spans="1:20" ht="15.75" customHeight="1" x14ac:dyDescent="0.25">
      <c r="A554" s="88"/>
      <c r="B554" s="88"/>
      <c r="J554" s="88"/>
      <c r="K554" s="88"/>
      <c r="L554" s="88"/>
      <c r="M554" s="88"/>
      <c r="N554" s="88"/>
      <c r="O554" s="88"/>
      <c r="P554" s="89"/>
      <c r="Q554" s="89"/>
      <c r="R554" s="89"/>
      <c r="S554" s="88"/>
      <c r="T554" s="88"/>
    </row>
    <row r="555" spans="1:20" ht="15.75" customHeight="1" x14ac:dyDescent="0.25">
      <c r="A555" s="88"/>
      <c r="B555" s="88"/>
      <c r="J555" s="88"/>
      <c r="K555" s="88"/>
      <c r="L555" s="88"/>
      <c r="M555" s="88"/>
      <c r="N555" s="88"/>
      <c r="O555" s="88"/>
      <c r="P555" s="89"/>
      <c r="Q555" s="89"/>
      <c r="R555" s="89"/>
      <c r="S555" s="88"/>
      <c r="T555" s="88"/>
    </row>
    <row r="556" spans="1:20" ht="15.75" customHeight="1" x14ac:dyDescent="0.25">
      <c r="A556" s="88"/>
      <c r="B556" s="88"/>
      <c r="J556" s="88"/>
      <c r="K556" s="88"/>
      <c r="L556" s="88"/>
      <c r="M556" s="88"/>
      <c r="N556" s="88"/>
      <c r="O556" s="88"/>
      <c r="P556" s="89"/>
      <c r="Q556" s="89"/>
      <c r="R556" s="89"/>
      <c r="S556" s="88"/>
      <c r="T556" s="88"/>
    </row>
    <row r="557" spans="1:20" ht="15.75" customHeight="1" x14ac:dyDescent="0.25">
      <c r="A557" s="88"/>
      <c r="B557" s="88"/>
      <c r="J557" s="88"/>
      <c r="K557" s="88"/>
      <c r="L557" s="88"/>
      <c r="M557" s="88"/>
      <c r="N557" s="88"/>
      <c r="O557" s="88"/>
      <c r="P557" s="89"/>
      <c r="Q557" s="89"/>
      <c r="R557" s="89"/>
      <c r="S557" s="88"/>
      <c r="T557" s="88"/>
    </row>
    <row r="558" spans="1:20" ht="15.75" customHeight="1" x14ac:dyDescent="0.25">
      <c r="A558" s="88"/>
      <c r="B558" s="88"/>
      <c r="J558" s="88"/>
      <c r="K558" s="88"/>
      <c r="L558" s="88"/>
      <c r="M558" s="88"/>
      <c r="N558" s="88"/>
      <c r="O558" s="88"/>
      <c r="P558" s="89"/>
      <c r="Q558" s="89"/>
      <c r="R558" s="89"/>
      <c r="S558" s="88"/>
      <c r="T558" s="88"/>
    </row>
    <row r="559" spans="1:20" ht="15.75" customHeight="1" x14ac:dyDescent="0.25">
      <c r="A559" s="88"/>
      <c r="B559" s="88"/>
      <c r="J559" s="88"/>
      <c r="K559" s="88"/>
      <c r="L559" s="88"/>
      <c r="M559" s="88"/>
      <c r="N559" s="88"/>
      <c r="O559" s="88"/>
      <c r="P559" s="89"/>
      <c r="Q559" s="89"/>
      <c r="R559" s="89"/>
      <c r="S559" s="88"/>
      <c r="T559" s="88"/>
    </row>
    <row r="560" spans="1:20" ht="15.75" customHeight="1" x14ac:dyDescent="0.25">
      <c r="A560" s="88"/>
      <c r="B560" s="88"/>
      <c r="J560" s="88"/>
      <c r="K560" s="88"/>
      <c r="L560" s="88"/>
      <c r="M560" s="88"/>
      <c r="N560" s="88"/>
      <c r="O560" s="88"/>
      <c r="P560" s="89"/>
      <c r="Q560" s="89"/>
      <c r="R560" s="89"/>
      <c r="S560" s="88"/>
      <c r="T560" s="88"/>
    </row>
    <row r="561" spans="1:20" ht="15.75" customHeight="1" x14ac:dyDescent="0.25">
      <c r="A561" s="88"/>
      <c r="B561" s="88"/>
      <c r="J561" s="88"/>
      <c r="K561" s="88"/>
      <c r="L561" s="88"/>
      <c r="M561" s="88"/>
      <c r="N561" s="88"/>
      <c r="O561" s="88"/>
      <c r="P561" s="89"/>
      <c r="Q561" s="89"/>
      <c r="R561" s="89"/>
      <c r="S561" s="88"/>
      <c r="T561" s="88"/>
    </row>
    <row r="562" spans="1:20" ht="15.75" customHeight="1" x14ac:dyDescent="0.25">
      <c r="A562" s="88"/>
      <c r="B562" s="88"/>
      <c r="J562" s="88"/>
      <c r="K562" s="88"/>
      <c r="L562" s="88"/>
      <c r="M562" s="88"/>
      <c r="N562" s="88"/>
      <c r="O562" s="88"/>
      <c r="P562" s="89"/>
      <c r="Q562" s="89"/>
      <c r="R562" s="89"/>
      <c r="S562" s="88"/>
      <c r="T562" s="88"/>
    </row>
    <row r="563" spans="1:20" ht="15.75" customHeight="1" x14ac:dyDescent="0.25">
      <c r="A563" s="88"/>
      <c r="B563" s="88"/>
      <c r="J563" s="88"/>
      <c r="K563" s="88"/>
      <c r="L563" s="88"/>
      <c r="M563" s="88"/>
      <c r="N563" s="88"/>
      <c r="O563" s="88"/>
      <c r="P563" s="89"/>
      <c r="Q563" s="89"/>
      <c r="R563" s="89"/>
      <c r="S563" s="88"/>
      <c r="T563" s="88"/>
    </row>
    <row r="564" spans="1:20" ht="15.75" customHeight="1" x14ac:dyDescent="0.25">
      <c r="A564" s="88"/>
      <c r="B564" s="88"/>
      <c r="J564" s="88"/>
      <c r="K564" s="88"/>
      <c r="L564" s="88"/>
      <c r="M564" s="88"/>
      <c r="N564" s="88"/>
      <c r="O564" s="88"/>
      <c r="P564" s="89"/>
      <c r="Q564" s="89"/>
      <c r="R564" s="89"/>
      <c r="S564" s="88"/>
      <c r="T564" s="88"/>
    </row>
    <row r="565" spans="1:20" ht="15.75" customHeight="1" x14ac:dyDescent="0.25">
      <c r="A565" s="88"/>
      <c r="B565" s="88"/>
      <c r="J565" s="88"/>
      <c r="K565" s="88"/>
      <c r="L565" s="88"/>
      <c r="M565" s="88"/>
      <c r="N565" s="88"/>
      <c r="O565" s="88"/>
      <c r="P565" s="89"/>
      <c r="Q565" s="89"/>
      <c r="R565" s="89"/>
      <c r="S565" s="88"/>
      <c r="T565" s="88"/>
    </row>
    <row r="566" spans="1:20" ht="15.75" customHeight="1" x14ac:dyDescent="0.25">
      <c r="A566" s="88"/>
      <c r="B566" s="88"/>
      <c r="J566" s="88"/>
      <c r="K566" s="88"/>
      <c r="L566" s="88"/>
      <c r="M566" s="88"/>
      <c r="N566" s="88"/>
      <c r="O566" s="88"/>
      <c r="P566" s="89"/>
      <c r="Q566" s="89"/>
      <c r="R566" s="89"/>
      <c r="S566" s="88"/>
      <c r="T566" s="88"/>
    </row>
    <row r="567" spans="1:20" ht="15.75" customHeight="1" x14ac:dyDescent="0.25">
      <c r="A567" s="88"/>
      <c r="B567" s="88"/>
      <c r="J567" s="88"/>
      <c r="K567" s="88"/>
      <c r="L567" s="88"/>
      <c r="M567" s="88"/>
      <c r="N567" s="88"/>
      <c r="O567" s="88"/>
      <c r="P567" s="89"/>
      <c r="Q567" s="89"/>
      <c r="R567" s="89"/>
      <c r="S567" s="88"/>
      <c r="T567" s="88"/>
    </row>
    <row r="568" spans="1:20" ht="15.75" customHeight="1" x14ac:dyDescent="0.25">
      <c r="A568" s="88"/>
      <c r="B568" s="88"/>
      <c r="J568" s="88"/>
      <c r="K568" s="88"/>
      <c r="L568" s="88"/>
      <c r="M568" s="88"/>
      <c r="N568" s="88"/>
      <c r="O568" s="88"/>
      <c r="P568" s="89"/>
      <c r="Q568" s="89"/>
      <c r="R568" s="89"/>
      <c r="S568" s="88"/>
      <c r="T568" s="88"/>
    </row>
    <row r="569" spans="1:20" ht="15.75" customHeight="1" x14ac:dyDescent="0.25">
      <c r="A569" s="88"/>
      <c r="B569" s="88"/>
      <c r="J569" s="88"/>
      <c r="K569" s="88"/>
      <c r="L569" s="88"/>
      <c r="M569" s="88"/>
      <c r="N569" s="88"/>
      <c r="O569" s="88"/>
      <c r="P569" s="89"/>
      <c r="Q569" s="89"/>
      <c r="R569" s="89"/>
      <c r="S569" s="88"/>
      <c r="T569" s="88"/>
    </row>
    <row r="570" spans="1:20" ht="15.75" customHeight="1" x14ac:dyDescent="0.25">
      <c r="A570" s="88"/>
      <c r="B570" s="88"/>
      <c r="J570" s="88"/>
      <c r="K570" s="88"/>
      <c r="L570" s="88"/>
      <c r="M570" s="88"/>
      <c r="N570" s="88"/>
      <c r="O570" s="88"/>
      <c r="P570" s="89"/>
      <c r="Q570" s="89"/>
      <c r="R570" s="89"/>
      <c r="S570" s="88"/>
      <c r="T570" s="88"/>
    </row>
    <row r="571" spans="1:20" ht="15.75" customHeight="1" x14ac:dyDescent="0.25">
      <c r="A571" s="88"/>
      <c r="B571" s="88"/>
      <c r="J571" s="88"/>
      <c r="K571" s="88"/>
      <c r="L571" s="88"/>
      <c r="M571" s="88"/>
      <c r="N571" s="88"/>
      <c r="O571" s="88"/>
      <c r="P571" s="89"/>
      <c r="Q571" s="89"/>
      <c r="R571" s="89"/>
      <c r="S571" s="88"/>
      <c r="T571" s="88"/>
    </row>
    <row r="572" spans="1:20" ht="15.75" customHeight="1" x14ac:dyDescent="0.25">
      <c r="A572" s="88"/>
      <c r="B572" s="88"/>
      <c r="J572" s="88"/>
      <c r="K572" s="88"/>
      <c r="L572" s="88"/>
      <c r="M572" s="88"/>
      <c r="N572" s="88"/>
      <c r="O572" s="88"/>
      <c r="P572" s="89"/>
      <c r="Q572" s="89"/>
      <c r="R572" s="89"/>
      <c r="S572" s="88"/>
      <c r="T572" s="88"/>
    </row>
    <row r="573" spans="1:20" ht="15.75" customHeight="1" x14ac:dyDescent="0.25">
      <c r="A573" s="88"/>
      <c r="B573" s="88"/>
      <c r="J573" s="88"/>
      <c r="K573" s="88"/>
      <c r="L573" s="88"/>
      <c r="M573" s="88"/>
      <c r="N573" s="88"/>
      <c r="O573" s="88"/>
      <c r="P573" s="89"/>
      <c r="Q573" s="89"/>
      <c r="R573" s="89"/>
      <c r="S573" s="88"/>
      <c r="T573" s="88"/>
    </row>
    <row r="574" spans="1:20" ht="15.75" customHeight="1" x14ac:dyDescent="0.25">
      <c r="A574" s="88"/>
      <c r="B574" s="88"/>
      <c r="J574" s="88"/>
      <c r="K574" s="88"/>
      <c r="L574" s="88"/>
      <c r="M574" s="88"/>
      <c r="N574" s="88"/>
      <c r="O574" s="88"/>
      <c r="P574" s="89"/>
      <c r="Q574" s="89"/>
      <c r="R574" s="89"/>
      <c r="S574" s="88"/>
      <c r="T574" s="88"/>
    </row>
    <row r="575" spans="1:20" ht="15.75" customHeight="1" x14ac:dyDescent="0.25">
      <c r="A575" s="88"/>
      <c r="B575" s="88"/>
      <c r="J575" s="88"/>
      <c r="K575" s="88"/>
      <c r="L575" s="88"/>
      <c r="M575" s="88"/>
      <c r="N575" s="88"/>
      <c r="O575" s="88"/>
      <c r="P575" s="89"/>
      <c r="Q575" s="89"/>
      <c r="R575" s="89"/>
      <c r="S575" s="88"/>
      <c r="T575" s="88"/>
    </row>
    <row r="576" spans="1:20" ht="15.75" customHeight="1" x14ac:dyDescent="0.25">
      <c r="A576" s="88"/>
      <c r="B576" s="88"/>
      <c r="J576" s="88"/>
      <c r="K576" s="88"/>
      <c r="L576" s="88"/>
      <c r="M576" s="88"/>
      <c r="N576" s="88"/>
      <c r="O576" s="88"/>
      <c r="P576" s="89"/>
      <c r="Q576" s="89"/>
      <c r="R576" s="89"/>
      <c r="S576" s="88"/>
      <c r="T576" s="88"/>
    </row>
    <row r="577" spans="1:20" ht="15.75" customHeight="1" x14ac:dyDescent="0.25">
      <c r="A577" s="88"/>
      <c r="B577" s="88"/>
      <c r="J577" s="88"/>
      <c r="K577" s="88"/>
      <c r="L577" s="88"/>
      <c r="M577" s="88"/>
      <c r="N577" s="88"/>
      <c r="O577" s="88"/>
      <c r="P577" s="89"/>
      <c r="Q577" s="89"/>
      <c r="R577" s="89"/>
      <c r="S577" s="88"/>
      <c r="T577" s="88"/>
    </row>
    <row r="578" spans="1:20" ht="15.75" customHeight="1" x14ac:dyDescent="0.25">
      <c r="A578" s="88"/>
      <c r="B578" s="88"/>
      <c r="J578" s="88"/>
      <c r="K578" s="88"/>
      <c r="L578" s="88"/>
      <c r="M578" s="88"/>
      <c r="N578" s="88"/>
      <c r="O578" s="88"/>
      <c r="P578" s="89"/>
      <c r="Q578" s="89"/>
      <c r="R578" s="89"/>
      <c r="S578" s="88"/>
      <c r="T578" s="88"/>
    </row>
    <row r="579" spans="1:20" ht="15.75" customHeight="1" x14ac:dyDescent="0.25">
      <c r="A579" s="88"/>
      <c r="B579" s="88"/>
      <c r="J579" s="88"/>
      <c r="K579" s="88"/>
      <c r="L579" s="88"/>
      <c r="M579" s="88"/>
      <c r="N579" s="88"/>
      <c r="O579" s="88"/>
      <c r="P579" s="89"/>
      <c r="Q579" s="89"/>
      <c r="R579" s="89"/>
      <c r="S579" s="88"/>
      <c r="T579" s="88"/>
    </row>
    <row r="580" spans="1:20" ht="15.75" customHeight="1" x14ac:dyDescent="0.25">
      <c r="A580" s="88"/>
      <c r="B580" s="88"/>
      <c r="J580" s="88"/>
      <c r="K580" s="88"/>
      <c r="L580" s="88"/>
      <c r="M580" s="88"/>
      <c r="N580" s="88"/>
      <c r="O580" s="88"/>
      <c r="P580" s="89"/>
      <c r="Q580" s="89"/>
      <c r="R580" s="89"/>
      <c r="S580" s="88"/>
      <c r="T580" s="88"/>
    </row>
    <row r="581" spans="1:20" ht="15.75" customHeight="1" x14ac:dyDescent="0.25">
      <c r="A581" s="88"/>
      <c r="B581" s="88"/>
      <c r="J581" s="88"/>
      <c r="K581" s="88"/>
      <c r="L581" s="88"/>
      <c r="M581" s="88"/>
      <c r="N581" s="88"/>
      <c r="O581" s="88"/>
      <c r="P581" s="89"/>
      <c r="Q581" s="89"/>
      <c r="R581" s="89"/>
      <c r="S581" s="88"/>
      <c r="T581" s="88"/>
    </row>
    <row r="582" spans="1:20" ht="15.75" customHeight="1" x14ac:dyDescent="0.25">
      <c r="A582" s="88"/>
      <c r="B582" s="88"/>
      <c r="J582" s="88"/>
      <c r="K582" s="88"/>
      <c r="L582" s="88"/>
      <c r="M582" s="88"/>
      <c r="N582" s="88"/>
      <c r="O582" s="88"/>
      <c r="P582" s="89"/>
      <c r="Q582" s="89"/>
      <c r="R582" s="89"/>
      <c r="S582" s="88"/>
      <c r="T582" s="88"/>
    </row>
    <row r="583" spans="1:20" ht="15.75" customHeight="1" x14ac:dyDescent="0.25">
      <c r="A583" s="88"/>
      <c r="B583" s="88"/>
      <c r="J583" s="88"/>
      <c r="K583" s="88"/>
      <c r="L583" s="88"/>
      <c r="M583" s="88"/>
      <c r="N583" s="88"/>
      <c r="O583" s="88"/>
      <c r="P583" s="89"/>
      <c r="Q583" s="89"/>
      <c r="R583" s="89"/>
      <c r="S583" s="88"/>
      <c r="T583" s="88"/>
    </row>
    <row r="584" spans="1:20" ht="15.75" customHeight="1" x14ac:dyDescent="0.25">
      <c r="A584" s="88"/>
      <c r="B584" s="88"/>
      <c r="J584" s="88"/>
      <c r="K584" s="88"/>
      <c r="L584" s="88"/>
      <c r="M584" s="88"/>
      <c r="N584" s="88"/>
      <c r="O584" s="88"/>
      <c r="P584" s="89"/>
      <c r="Q584" s="89"/>
      <c r="R584" s="89"/>
      <c r="S584" s="88"/>
      <c r="T584" s="88"/>
    </row>
    <row r="585" spans="1:20" ht="15.75" customHeight="1" x14ac:dyDescent="0.25">
      <c r="A585" s="88"/>
      <c r="B585" s="88"/>
      <c r="J585" s="88"/>
      <c r="K585" s="88"/>
      <c r="L585" s="88"/>
      <c r="M585" s="88"/>
      <c r="N585" s="88"/>
      <c r="O585" s="88"/>
      <c r="P585" s="89"/>
      <c r="Q585" s="89"/>
      <c r="R585" s="89"/>
      <c r="S585" s="88"/>
      <c r="T585" s="88"/>
    </row>
    <row r="586" spans="1:20" ht="15.75" customHeight="1" x14ac:dyDescent="0.25">
      <c r="A586" s="88"/>
      <c r="B586" s="88"/>
      <c r="J586" s="88"/>
      <c r="K586" s="88"/>
      <c r="L586" s="88"/>
      <c r="M586" s="88"/>
      <c r="N586" s="88"/>
      <c r="O586" s="88"/>
      <c r="P586" s="89"/>
      <c r="Q586" s="89"/>
      <c r="R586" s="89"/>
      <c r="S586" s="88"/>
      <c r="T586" s="88"/>
    </row>
    <row r="587" spans="1:20" ht="15.75" customHeight="1" x14ac:dyDescent="0.25">
      <c r="A587" s="88"/>
      <c r="B587" s="88"/>
      <c r="J587" s="88"/>
      <c r="K587" s="88"/>
      <c r="L587" s="88"/>
      <c r="M587" s="88"/>
      <c r="N587" s="88"/>
      <c r="O587" s="88"/>
      <c r="P587" s="89"/>
      <c r="Q587" s="89"/>
      <c r="R587" s="89"/>
      <c r="S587" s="88"/>
      <c r="T587" s="88"/>
    </row>
    <row r="588" spans="1:20" ht="15.75" customHeight="1" x14ac:dyDescent="0.25">
      <c r="A588" s="88"/>
      <c r="B588" s="88"/>
      <c r="J588" s="88"/>
      <c r="K588" s="88"/>
      <c r="L588" s="88"/>
      <c r="M588" s="88"/>
      <c r="N588" s="88"/>
      <c r="O588" s="88"/>
      <c r="P588" s="89"/>
      <c r="Q588" s="89"/>
      <c r="R588" s="89"/>
      <c r="S588" s="88"/>
      <c r="T588" s="88"/>
    </row>
    <row r="589" spans="1:20" ht="15.75" customHeight="1" x14ac:dyDescent="0.25">
      <c r="A589" s="88"/>
      <c r="B589" s="88"/>
      <c r="J589" s="88"/>
      <c r="K589" s="88"/>
      <c r="L589" s="88"/>
      <c r="M589" s="88"/>
      <c r="N589" s="88"/>
      <c r="O589" s="88"/>
      <c r="P589" s="89"/>
      <c r="Q589" s="89"/>
      <c r="R589" s="89"/>
      <c r="S589" s="88"/>
      <c r="T589" s="88"/>
    </row>
    <row r="590" spans="1:20" ht="15.75" customHeight="1" x14ac:dyDescent="0.25">
      <c r="A590" s="88"/>
      <c r="B590" s="88"/>
      <c r="J590" s="88"/>
      <c r="K590" s="88"/>
      <c r="L590" s="88"/>
      <c r="M590" s="88"/>
      <c r="N590" s="88"/>
      <c r="O590" s="88"/>
      <c r="P590" s="89"/>
      <c r="Q590" s="89"/>
      <c r="R590" s="89"/>
      <c r="S590" s="88"/>
      <c r="T590" s="88"/>
    </row>
    <row r="591" spans="1:20" ht="15.75" customHeight="1" x14ac:dyDescent="0.25">
      <c r="A591" s="88"/>
      <c r="B591" s="88"/>
      <c r="J591" s="88"/>
      <c r="K591" s="88"/>
      <c r="L591" s="88"/>
      <c r="M591" s="88"/>
      <c r="N591" s="88"/>
      <c r="O591" s="88"/>
      <c r="P591" s="89"/>
      <c r="Q591" s="89"/>
      <c r="R591" s="89"/>
      <c r="S591" s="88"/>
      <c r="T591" s="88"/>
    </row>
    <row r="592" spans="1:20" ht="15.75" customHeight="1" x14ac:dyDescent="0.25">
      <c r="A592" s="88"/>
      <c r="B592" s="88"/>
      <c r="J592" s="88"/>
      <c r="K592" s="88"/>
      <c r="L592" s="88"/>
      <c r="M592" s="88"/>
      <c r="N592" s="88"/>
      <c r="O592" s="88"/>
      <c r="P592" s="89"/>
      <c r="Q592" s="89"/>
      <c r="R592" s="89"/>
      <c r="S592" s="88"/>
      <c r="T592" s="88"/>
    </row>
    <row r="593" spans="1:20" ht="15.75" customHeight="1" x14ac:dyDescent="0.25">
      <c r="A593" s="88"/>
      <c r="B593" s="88"/>
      <c r="J593" s="88"/>
      <c r="K593" s="88"/>
      <c r="L593" s="88"/>
      <c r="M593" s="88"/>
      <c r="N593" s="88"/>
      <c r="O593" s="88"/>
      <c r="P593" s="89"/>
      <c r="Q593" s="89"/>
      <c r="R593" s="89"/>
      <c r="S593" s="88"/>
      <c r="T593" s="88"/>
    </row>
    <row r="594" spans="1:20" ht="15.75" customHeight="1" x14ac:dyDescent="0.25">
      <c r="A594" s="88"/>
      <c r="B594" s="88"/>
      <c r="J594" s="88"/>
      <c r="K594" s="88"/>
      <c r="L594" s="88"/>
      <c r="M594" s="88"/>
      <c r="N594" s="88"/>
      <c r="O594" s="88"/>
      <c r="P594" s="89"/>
      <c r="Q594" s="89"/>
      <c r="R594" s="89"/>
      <c r="S594" s="88"/>
      <c r="T594" s="88"/>
    </row>
    <row r="595" spans="1:20" ht="15.75" customHeight="1" x14ac:dyDescent="0.25">
      <c r="A595" s="88"/>
      <c r="B595" s="88"/>
      <c r="J595" s="88"/>
      <c r="K595" s="88"/>
      <c r="L595" s="88"/>
      <c r="M595" s="88"/>
      <c r="N595" s="88"/>
      <c r="O595" s="88"/>
      <c r="P595" s="89"/>
      <c r="Q595" s="89"/>
      <c r="R595" s="89"/>
      <c r="S595" s="88"/>
      <c r="T595" s="88"/>
    </row>
    <row r="596" spans="1:20" ht="15.75" customHeight="1" x14ac:dyDescent="0.25">
      <c r="A596" s="88"/>
      <c r="B596" s="88"/>
      <c r="J596" s="88"/>
      <c r="K596" s="88"/>
      <c r="L596" s="88"/>
      <c r="M596" s="88"/>
      <c r="N596" s="88"/>
      <c r="O596" s="88"/>
      <c r="P596" s="89"/>
      <c r="Q596" s="89"/>
      <c r="R596" s="89"/>
      <c r="S596" s="88"/>
      <c r="T596" s="88"/>
    </row>
    <row r="597" spans="1:20" ht="15.75" customHeight="1" x14ac:dyDescent="0.25">
      <c r="A597" s="88"/>
      <c r="B597" s="88"/>
      <c r="J597" s="88"/>
      <c r="K597" s="88"/>
      <c r="L597" s="88"/>
      <c r="M597" s="88"/>
      <c r="N597" s="88"/>
      <c r="O597" s="88"/>
      <c r="P597" s="89"/>
      <c r="Q597" s="89"/>
      <c r="R597" s="89"/>
      <c r="S597" s="88"/>
      <c r="T597" s="88"/>
    </row>
    <row r="598" spans="1:20" ht="15.75" customHeight="1" x14ac:dyDescent="0.25">
      <c r="A598" s="88"/>
      <c r="B598" s="88"/>
      <c r="J598" s="88"/>
      <c r="K598" s="88"/>
      <c r="L598" s="88"/>
      <c r="M598" s="88"/>
      <c r="N598" s="88"/>
      <c r="O598" s="88"/>
      <c r="P598" s="89"/>
      <c r="Q598" s="89"/>
      <c r="R598" s="89"/>
      <c r="S598" s="88"/>
      <c r="T598" s="88"/>
    </row>
    <row r="599" spans="1:20" ht="15.75" customHeight="1" x14ac:dyDescent="0.25">
      <c r="A599" s="88"/>
      <c r="B599" s="88"/>
      <c r="J599" s="88"/>
      <c r="K599" s="88"/>
      <c r="L599" s="88"/>
      <c r="M599" s="88"/>
      <c r="N599" s="88"/>
      <c r="O599" s="88"/>
      <c r="P599" s="89"/>
      <c r="Q599" s="89"/>
      <c r="R599" s="89"/>
      <c r="S599" s="88"/>
      <c r="T599" s="88"/>
    </row>
    <row r="600" spans="1:20" ht="15.75" customHeight="1" x14ac:dyDescent="0.25">
      <c r="A600" s="88"/>
      <c r="B600" s="88"/>
      <c r="J600" s="88"/>
      <c r="K600" s="88"/>
      <c r="L600" s="88"/>
      <c r="M600" s="88"/>
      <c r="N600" s="88"/>
      <c r="O600" s="88"/>
      <c r="P600" s="89"/>
      <c r="Q600" s="89"/>
      <c r="R600" s="89"/>
      <c r="S600" s="88"/>
      <c r="T600" s="88"/>
    </row>
    <row r="601" spans="1:20" ht="15.75" customHeight="1" x14ac:dyDescent="0.25">
      <c r="A601" s="88"/>
      <c r="B601" s="88"/>
      <c r="J601" s="88"/>
      <c r="K601" s="88"/>
      <c r="L601" s="88"/>
      <c r="M601" s="88"/>
      <c r="N601" s="88"/>
      <c r="O601" s="88"/>
      <c r="P601" s="89"/>
      <c r="Q601" s="89"/>
      <c r="R601" s="89"/>
      <c r="S601" s="88"/>
      <c r="T601" s="88"/>
    </row>
    <row r="602" spans="1:20" ht="15.75" customHeight="1" x14ac:dyDescent="0.25">
      <c r="A602" s="88"/>
      <c r="B602" s="88"/>
      <c r="J602" s="88"/>
      <c r="K602" s="88"/>
      <c r="L602" s="88"/>
      <c r="M602" s="88"/>
      <c r="N602" s="88"/>
      <c r="O602" s="88"/>
      <c r="P602" s="89"/>
      <c r="Q602" s="89"/>
      <c r="R602" s="89"/>
      <c r="S602" s="88"/>
      <c r="T602" s="88"/>
    </row>
    <row r="603" spans="1:20" ht="15.75" customHeight="1" x14ac:dyDescent="0.25">
      <c r="A603" s="88"/>
      <c r="B603" s="88"/>
      <c r="J603" s="88"/>
      <c r="K603" s="88"/>
      <c r="L603" s="88"/>
      <c r="M603" s="88"/>
      <c r="N603" s="88"/>
      <c r="O603" s="88"/>
      <c r="P603" s="89"/>
      <c r="Q603" s="89"/>
      <c r="R603" s="89"/>
      <c r="S603" s="88"/>
      <c r="T603" s="88"/>
    </row>
    <row r="604" spans="1:20" ht="15.75" customHeight="1" x14ac:dyDescent="0.25">
      <c r="A604" s="88"/>
      <c r="B604" s="88"/>
      <c r="J604" s="88"/>
      <c r="K604" s="88"/>
      <c r="L604" s="88"/>
      <c r="M604" s="88"/>
      <c r="N604" s="88"/>
      <c r="O604" s="88"/>
      <c r="P604" s="89"/>
      <c r="Q604" s="89"/>
      <c r="R604" s="89"/>
      <c r="S604" s="88"/>
      <c r="T604" s="88"/>
    </row>
    <row r="605" spans="1:20" ht="15.75" customHeight="1" x14ac:dyDescent="0.25">
      <c r="A605" s="88"/>
      <c r="B605" s="88"/>
      <c r="J605" s="88"/>
      <c r="K605" s="88"/>
      <c r="L605" s="88"/>
      <c r="M605" s="88"/>
      <c r="N605" s="88"/>
      <c r="O605" s="88"/>
      <c r="P605" s="89"/>
      <c r="Q605" s="89"/>
      <c r="R605" s="89"/>
      <c r="S605" s="88"/>
      <c r="T605" s="88"/>
    </row>
    <row r="606" spans="1:20" ht="15.75" customHeight="1" x14ac:dyDescent="0.25">
      <c r="A606" s="88"/>
      <c r="B606" s="88"/>
      <c r="J606" s="88"/>
      <c r="K606" s="88"/>
      <c r="L606" s="88"/>
      <c r="M606" s="88"/>
      <c r="N606" s="88"/>
      <c r="O606" s="88"/>
      <c r="P606" s="89"/>
      <c r="Q606" s="89"/>
      <c r="R606" s="89"/>
      <c r="S606" s="88"/>
      <c r="T606" s="88"/>
    </row>
    <row r="607" spans="1:20" ht="15.75" customHeight="1" x14ac:dyDescent="0.25">
      <c r="A607" s="88"/>
      <c r="B607" s="88"/>
      <c r="J607" s="88"/>
      <c r="K607" s="88"/>
      <c r="L607" s="88"/>
      <c r="M607" s="88"/>
      <c r="N607" s="88"/>
      <c r="O607" s="88"/>
      <c r="P607" s="89"/>
      <c r="Q607" s="89"/>
      <c r="R607" s="89"/>
      <c r="S607" s="88"/>
      <c r="T607" s="88"/>
    </row>
    <row r="608" spans="1:20" ht="15.75" customHeight="1" x14ac:dyDescent="0.25">
      <c r="A608" s="88"/>
      <c r="B608" s="88"/>
      <c r="J608" s="88"/>
      <c r="K608" s="88"/>
      <c r="L608" s="88"/>
      <c r="M608" s="88"/>
      <c r="N608" s="88"/>
      <c r="O608" s="88"/>
      <c r="P608" s="89"/>
      <c r="Q608" s="89"/>
      <c r="R608" s="89"/>
      <c r="S608" s="88"/>
      <c r="T608" s="88"/>
    </row>
    <row r="609" spans="1:20" ht="15.75" customHeight="1" x14ac:dyDescent="0.25">
      <c r="A609" s="88"/>
      <c r="B609" s="88"/>
      <c r="J609" s="88"/>
      <c r="K609" s="88"/>
      <c r="L609" s="88"/>
      <c r="M609" s="88"/>
      <c r="N609" s="88"/>
      <c r="O609" s="88"/>
      <c r="P609" s="89"/>
      <c r="Q609" s="89"/>
      <c r="R609" s="89"/>
      <c r="S609" s="88"/>
      <c r="T609" s="88"/>
    </row>
    <row r="610" spans="1:20" ht="15.75" customHeight="1" x14ac:dyDescent="0.25">
      <c r="A610" s="88"/>
      <c r="B610" s="88"/>
      <c r="J610" s="88"/>
      <c r="K610" s="88"/>
      <c r="L610" s="88"/>
      <c r="M610" s="88"/>
      <c r="N610" s="88"/>
      <c r="O610" s="88"/>
      <c r="P610" s="89"/>
      <c r="Q610" s="89"/>
      <c r="R610" s="89"/>
      <c r="S610" s="88"/>
      <c r="T610" s="88"/>
    </row>
    <row r="611" spans="1:20" ht="15.75" customHeight="1" x14ac:dyDescent="0.25">
      <c r="A611" s="88"/>
      <c r="B611" s="88"/>
      <c r="J611" s="88"/>
      <c r="K611" s="88"/>
      <c r="L611" s="88"/>
      <c r="M611" s="88"/>
      <c r="N611" s="88"/>
      <c r="O611" s="88"/>
      <c r="P611" s="89"/>
      <c r="Q611" s="89"/>
      <c r="R611" s="89"/>
      <c r="S611" s="88"/>
      <c r="T611" s="88"/>
    </row>
    <row r="612" spans="1:20" ht="15.75" customHeight="1" x14ac:dyDescent="0.25">
      <c r="A612" s="88"/>
      <c r="B612" s="88"/>
      <c r="J612" s="88"/>
      <c r="K612" s="88"/>
      <c r="L612" s="88"/>
      <c r="M612" s="88"/>
      <c r="N612" s="88"/>
      <c r="O612" s="88"/>
      <c r="P612" s="89"/>
      <c r="Q612" s="89"/>
      <c r="R612" s="89"/>
      <c r="S612" s="88"/>
      <c r="T612" s="88"/>
    </row>
    <row r="613" spans="1:20" ht="15.75" customHeight="1" x14ac:dyDescent="0.25">
      <c r="A613" s="88"/>
      <c r="B613" s="88"/>
      <c r="J613" s="88"/>
      <c r="K613" s="88"/>
      <c r="L613" s="88"/>
      <c r="M613" s="88"/>
      <c r="N613" s="88"/>
      <c r="O613" s="88"/>
      <c r="P613" s="89"/>
      <c r="Q613" s="89"/>
      <c r="R613" s="89"/>
      <c r="S613" s="88"/>
      <c r="T613" s="88"/>
    </row>
    <row r="614" spans="1:20" ht="15.75" customHeight="1" x14ac:dyDescent="0.25">
      <c r="A614" s="88"/>
      <c r="B614" s="88"/>
      <c r="J614" s="88"/>
      <c r="K614" s="88"/>
      <c r="L614" s="88"/>
      <c r="M614" s="88"/>
      <c r="N614" s="88"/>
      <c r="O614" s="88"/>
      <c r="P614" s="89"/>
      <c r="Q614" s="89"/>
      <c r="R614" s="89"/>
      <c r="S614" s="88"/>
      <c r="T614" s="88"/>
    </row>
    <row r="615" spans="1:20" ht="15.75" customHeight="1" x14ac:dyDescent="0.25">
      <c r="A615" s="88"/>
      <c r="B615" s="88"/>
      <c r="J615" s="88"/>
      <c r="K615" s="88"/>
      <c r="L615" s="88"/>
      <c r="M615" s="88"/>
      <c r="N615" s="88"/>
      <c r="O615" s="88"/>
      <c r="P615" s="89"/>
      <c r="Q615" s="89"/>
      <c r="R615" s="89"/>
      <c r="S615" s="88"/>
      <c r="T615" s="88"/>
    </row>
    <row r="616" spans="1:20" ht="15.75" customHeight="1" x14ac:dyDescent="0.25">
      <c r="A616" s="88"/>
      <c r="B616" s="88"/>
      <c r="J616" s="88"/>
      <c r="K616" s="88"/>
      <c r="L616" s="88"/>
      <c r="M616" s="88"/>
      <c r="N616" s="88"/>
      <c r="O616" s="88"/>
      <c r="P616" s="89"/>
      <c r="Q616" s="89"/>
      <c r="R616" s="89"/>
      <c r="S616" s="88"/>
      <c r="T616" s="88"/>
    </row>
    <row r="617" spans="1:20" ht="15.75" customHeight="1" x14ac:dyDescent="0.25">
      <c r="A617" s="88"/>
      <c r="B617" s="88"/>
      <c r="J617" s="88"/>
      <c r="K617" s="88"/>
      <c r="L617" s="88"/>
      <c r="M617" s="88"/>
      <c r="N617" s="88"/>
      <c r="O617" s="88"/>
      <c r="P617" s="89"/>
      <c r="Q617" s="89"/>
      <c r="R617" s="89"/>
      <c r="S617" s="88"/>
      <c r="T617" s="88"/>
    </row>
    <row r="618" spans="1:20" ht="15.75" customHeight="1" x14ac:dyDescent="0.25">
      <c r="A618" s="88"/>
      <c r="B618" s="88"/>
      <c r="J618" s="88"/>
      <c r="K618" s="88"/>
      <c r="L618" s="88"/>
      <c r="M618" s="88"/>
      <c r="N618" s="88"/>
      <c r="O618" s="88"/>
      <c r="P618" s="89"/>
      <c r="Q618" s="89"/>
      <c r="R618" s="89"/>
      <c r="S618" s="88"/>
      <c r="T618" s="88"/>
    </row>
    <row r="619" spans="1:20" ht="15.75" customHeight="1" x14ac:dyDescent="0.25">
      <c r="A619" s="88"/>
      <c r="B619" s="88"/>
      <c r="J619" s="88"/>
      <c r="K619" s="88"/>
      <c r="L619" s="88"/>
      <c r="M619" s="88"/>
      <c r="N619" s="88"/>
      <c r="O619" s="88"/>
      <c r="P619" s="89"/>
      <c r="Q619" s="89"/>
      <c r="R619" s="89"/>
      <c r="S619" s="88"/>
      <c r="T619" s="88"/>
    </row>
    <row r="620" spans="1:20" ht="15.75" customHeight="1" x14ac:dyDescent="0.25">
      <c r="A620" s="88"/>
      <c r="B620" s="88"/>
      <c r="J620" s="88"/>
      <c r="K620" s="88"/>
      <c r="L620" s="88"/>
      <c r="M620" s="88"/>
      <c r="N620" s="88"/>
      <c r="O620" s="88"/>
      <c r="P620" s="89"/>
      <c r="Q620" s="89"/>
      <c r="R620" s="89"/>
      <c r="S620" s="88"/>
      <c r="T620" s="88"/>
    </row>
    <row r="621" spans="1:20" ht="15.75" customHeight="1" x14ac:dyDescent="0.25">
      <c r="A621" s="88"/>
      <c r="B621" s="88"/>
      <c r="J621" s="88"/>
      <c r="K621" s="88"/>
      <c r="L621" s="88"/>
      <c r="M621" s="88"/>
      <c r="N621" s="88"/>
      <c r="O621" s="88"/>
      <c r="P621" s="89"/>
      <c r="Q621" s="89"/>
      <c r="R621" s="89"/>
      <c r="S621" s="88"/>
      <c r="T621" s="88"/>
    </row>
    <row r="622" spans="1:20" ht="15.75" customHeight="1" x14ac:dyDescent="0.25">
      <c r="A622" s="88"/>
      <c r="B622" s="88"/>
      <c r="J622" s="88"/>
      <c r="K622" s="88"/>
      <c r="L622" s="88"/>
      <c r="M622" s="88"/>
      <c r="N622" s="88"/>
      <c r="O622" s="88"/>
      <c r="P622" s="89"/>
      <c r="Q622" s="89"/>
      <c r="R622" s="89"/>
      <c r="S622" s="88"/>
      <c r="T622" s="88"/>
    </row>
    <row r="623" spans="1:20" ht="15.75" customHeight="1" x14ac:dyDescent="0.25">
      <c r="A623" s="88"/>
      <c r="B623" s="88"/>
      <c r="J623" s="88"/>
      <c r="K623" s="88"/>
      <c r="L623" s="88"/>
      <c r="M623" s="88"/>
      <c r="N623" s="88"/>
      <c r="O623" s="88"/>
      <c r="P623" s="89"/>
      <c r="Q623" s="89"/>
      <c r="R623" s="89"/>
      <c r="S623" s="88"/>
      <c r="T623" s="88"/>
    </row>
    <row r="624" spans="1:20" ht="15.75" customHeight="1" x14ac:dyDescent="0.25">
      <c r="A624" s="88"/>
      <c r="B624" s="88"/>
      <c r="J624" s="88"/>
      <c r="K624" s="88"/>
      <c r="L624" s="88"/>
      <c r="M624" s="88"/>
      <c r="N624" s="88"/>
      <c r="O624" s="88"/>
      <c r="P624" s="89"/>
      <c r="Q624" s="89"/>
      <c r="R624" s="89"/>
      <c r="S624" s="88"/>
      <c r="T624" s="88"/>
    </row>
    <row r="625" spans="1:20" ht="15.75" customHeight="1" x14ac:dyDescent="0.25">
      <c r="A625" s="88"/>
      <c r="B625" s="88"/>
      <c r="J625" s="88"/>
      <c r="K625" s="88"/>
      <c r="L625" s="88"/>
      <c r="M625" s="88"/>
      <c r="N625" s="88"/>
      <c r="O625" s="88"/>
      <c r="P625" s="89"/>
      <c r="Q625" s="89"/>
      <c r="R625" s="89"/>
      <c r="S625" s="88"/>
      <c r="T625" s="88"/>
    </row>
    <row r="626" spans="1:20" ht="15.75" customHeight="1" x14ac:dyDescent="0.25">
      <c r="A626" s="88"/>
      <c r="B626" s="88"/>
      <c r="J626" s="88"/>
      <c r="K626" s="88"/>
      <c r="L626" s="88"/>
      <c r="M626" s="88"/>
      <c r="N626" s="88"/>
      <c r="O626" s="88"/>
      <c r="P626" s="89"/>
      <c r="Q626" s="89"/>
      <c r="R626" s="89"/>
      <c r="S626" s="88"/>
      <c r="T626" s="88"/>
    </row>
    <row r="627" spans="1:20" ht="15.75" customHeight="1" x14ac:dyDescent="0.25">
      <c r="A627" s="88"/>
      <c r="B627" s="88"/>
      <c r="J627" s="88"/>
      <c r="K627" s="88"/>
      <c r="L627" s="88"/>
      <c r="M627" s="88"/>
      <c r="N627" s="88"/>
      <c r="O627" s="88"/>
      <c r="P627" s="89"/>
      <c r="Q627" s="89"/>
      <c r="R627" s="89"/>
      <c r="S627" s="88"/>
      <c r="T627" s="88"/>
    </row>
    <row r="628" spans="1:20" ht="15.75" customHeight="1" x14ac:dyDescent="0.25">
      <c r="A628" s="88"/>
      <c r="B628" s="88"/>
      <c r="J628" s="88"/>
      <c r="K628" s="88"/>
      <c r="L628" s="88"/>
      <c r="M628" s="88"/>
      <c r="N628" s="88"/>
      <c r="O628" s="88"/>
      <c r="P628" s="89"/>
      <c r="Q628" s="89"/>
      <c r="R628" s="89"/>
      <c r="S628" s="88"/>
      <c r="T628" s="88"/>
    </row>
    <row r="629" spans="1:20" ht="15.75" customHeight="1" x14ac:dyDescent="0.25">
      <c r="A629" s="88"/>
      <c r="B629" s="88"/>
      <c r="J629" s="88"/>
      <c r="K629" s="88"/>
      <c r="L629" s="88"/>
      <c r="M629" s="88"/>
      <c r="N629" s="88"/>
      <c r="O629" s="88"/>
      <c r="P629" s="89"/>
      <c r="Q629" s="89"/>
      <c r="R629" s="89"/>
      <c r="S629" s="88"/>
      <c r="T629" s="88"/>
    </row>
    <row r="630" spans="1:20" ht="15.75" customHeight="1" x14ac:dyDescent="0.25">
      <c r="A630" s="88"/>
      <c r="B630" s="88"/>
      <c r="J630" s="88"/>
      <c r="K630" s="88"/>
      <c r="L630" s="88"/>
      <c r="M630" s="88"/>
      <c r="N630" s="88"/>
      <c r="O630" s="88"/>
      <c r="P630" s="89"/>
      <c r="Q630" s="89"/>
      <c r="R630" s="89"/>
      <c r="S630" s="88"/>
      <c r="T630" s="88"/>
    </row>
    <row r="631" spans="1:20" ht="15.75" customHeight="1" x14ac:dyDescent="0.25">
      <c r="A631" s="88"/>
      <c r="B631" s="88"/>
      <c r="J631" s="88"/>
      <c r="K631" s="88"/>
      <c r="L631" s="88"/>
      <c r="M631" s="88"/>
      <c r="N631" s="88"/>
      <c r="O631" s="88"/>
      <c r="P631" s="89"/>
      <c r="Q631" s="89"/>
      <c r="R631" s="89"/>
      <c r="S631" s="88"/>
      <c r="T631" s="88"/>
    </row>
    <row r="632" spans="1:20" ht="15.75" customHeight="1" x14ac:dyDescent="0.25">
      <c r="A632" s="88"/>
      <c r="B632" s="88"/>
      <c r="J632" s="88"/>
      <c r="K632" s="88"/>
      <c r="L632" s="88"/>
      <c r="M632" s="88"/>
      <c r="N632" s="88"/>
      <c r="O632" s="88"/>
      <c r="P632" s="89"/>
      <c r="Q632" s="89"/>
      <c r="R632" s="89"/>
      <c r="S632" s="88"/>
      <c r="T632" s="88"/>
    </row>
    <row r="633" spans="1:20" ht="15.75" customHeight="1" x14ac:dyDescent="0.25">
      <c r="A633" s="88"/>
      <c r="B633" s="88"/>
      <c r="J633" s="88"/>
      <c r="K633" s="88"/>
      <c r="L633" s="88"/>
      <c r="M633" s="88"/>
      <c r="N633" s="88"/>
      <c r="O633" s="88"/>
      <c r="P633" s="89"/>
      <c r="Q633" s="89"/>
      <c r="R633" s="89"/>
      <c r="S633" s="88"/>
      <c r="T633" s="88"/>
    </row>
    <row r="634" spans="1:20" ht="15.75" customHeight="1" x14ac:dyDescent="0.25">
      <c r="A634" s="88"/>
      <c r="B634" s="88"/>
      <c r="J634" s="88"/>
      <c r="K634" s="88"/>
      <c r="L634" s="88"/>
      <c r="M634" s="88"/>
      <c r="N634" s="88"/>
      <c r="O634" s="88"/>
      <c r="P634" s="89"/>
      <c r="Q634" s="89"/>
      <c r="R634" s="89"/>
      <c r="S634" s="88"/>
      <c r="T634" s="88"/>
    </row>
    <row r="635" spans="1:20" ht="15.75" customHeight="1" x14ac:dyDescent="0.25">
      <c r="A635" s="88"/>
      <c r="B635" s="88"/>
      <c r="J635" s="88"/>
      <c r="K635" s="88"/>
      <c r="L635" s="88"/>
      <c r="M635" s="88"/>
      <c r="N635" s="88"/>
      <c r="O635" s="88"/>
      <c r="P635" s="89"/>
      <c r="Q635" s="89"/>
      <c r="R635" s="89"/>
      <c r="S635" s="88"/>
      <c r="T635" s="88"/>
    </row>
    <row r="636" spans="1:20" ht="15.75" customHeight="1" x14ac:dyDescent="0.25">
      <c r="A636" s="88"/>
      <c r="B636" s="88"/>
      <c r="J636" s="88"/>
      <c r="K636" s="88"/>
      <c r="L636" s="88"/>
      <c r="M636" s="88"/>
      <c r="N636" s="88"/>
      <c r="O636" s="88"/>
      <c r="P636" s="89"/>
      <c r="Q636" s="89"/>
      <c r="R636" s="89"/>
      <c r="S636" s="88"/>
      <c r="T636" s="88"/>
    </row>
    <row r="637" spans="1:20" ht="15.75" customHeight="1" x14ac:dyDescent="0.25">
      <c r="A637" s="88"/>
      <c r="B637" s="88"/>
      <c r="J637" s="88"/>
      <c r="K637" s="88"/>
      <c r="L637" s="88"/>
      <c r="M637" s="88"/>
      <c r="N637" s="88"/>
      <c r="O637" s="88"/>
      <c r="P637" s="89"/>
      <c r="Q637" s="89"/>
      <c r="R637" s="89"/>
      <c r="S637" s="88"/>
      <c r="T637" s="88"/>
    </row>
    <row r="638" spans="1:20" ht="15.75" customHeight="1" x14ac:dyDescent="0.25">
      <c r="A638" s="88"/>
      <c r="B638" s="88"/>
      <c r="J638" s="88"/>
      <c r="K638" s="88"/>
      <c r="L638" s="88"/>
      <c r="M638" s="88"/>
      <c r="N638" s="88"/>
      <c r="O638" s="88"/>
      <c r="P638" s="89"/>
      <c r="Q638" s="89"/>
      <c r="R638" s="89"/>
      <c r="S638" s="88"/>
      <c r="T638" s="88"/>
    </row>
    <row r="639" spans="1:20" ht="15.75" customHeight="1" x14ac:dyDescent="0.25">
      <c r="A639" s="88"/>
      <c r="B639" s="88"/>
      <c r="J639" s="88"/>
      <c r="K639" s="88"/>
      <c r="L639" s="88"/>
      <c r="M639" s="88"/>
      <c r="N639" s="88"/>
      <c r="O639" s="88"/>
      <c r="P639" s="89"/>
      <c r="Q639" s="89"/>
      <c r="R639" s="89"/>
      <c r="S639" s="88"/>
      <c r="T639" s="88"/>
    </row>
    <row r="640" spans="1:20" ht="15.75" customHeight="1" x14ac:dyDescent="0.25">
      <c r="A640" s="88"/>
      <c r="B640" s="88"/>
      <c r="J640" s="88"/>
      <c r="K640" s="88"/>
      <c r="L640" s="88"/>
      <c r="M640" s="88"/>
      <c r="N640" s="88"/>
      <c r="O640" s="88"/>
      <c r="P640" s="89"/>
      <c r="Q640" s="89"/>
      <c r="R640" s="89"/>
      <c r="S640" s="88"/>
      <c r="T640" s="88"/>
    </row>
    <row r="641" spans="1:20" ht="15.75" customHeight="1" x14ac:dyDescent="0.25">
      <c r="A641" s="88"/>
      <c r="B641" s="88"/>
      <c r="J641" s="88"/>
      <c r="K641" s="88"/>
      <c r="L641" s="88"/>
      <c r="M641" s="88"/>
      <c r="N641" s="88"/>
      <c r="O641" s="88"/>
      <c r="P641" s="89"/>
      <c r="Q641" s="89"/>
      <c r="R641" s="89"/>
      <c r="S641" s="88"/>
      <c r="T641" s="88"/>
    </row>
    <row r="642" spans="1:20" ht="15.75" customHeight="1" x14ac:dyDescent="0.25">
      <c r="A642" s="88"/>
      <c r="B642" s="88"/>
      <c r="J642" s="88"/>
      <c r="K642" s="88"/>
      <c r="L642" s="88"/>
      <c r="M642" s="88"/>
      <c r="N642" s="88"/>
      <c r="O642" s="88"/>
      <c r="P642" s="89"/>
      <c r="Q642" s="89"/>
      <c r="R642" s="89"/>
      <c r="S642" s="88"/>
      <c r="T642" s="88"/>
    </row>
    <row r="643" spans="1:20" ht="15.75" customHeight="1" x14ac:dyDescent="0.25">
      <c r="A643" s="88"/>
      <c r="B643" s="88"/>
      <c r="J643" s="88"/>
      <c r="K643" s="88"/>
      <c r="L643" s="88"/>
      <c r="M643" s="88"/>
      <c r="N643" s="88"/>
      <c r="O643" s="88"/>
      <c r="P643" s="89"/>
      <c r="Q643" s="89"/>
      <c r="R643" s="89"/>
      <c r="S643" s="88"/>
      <c r="T643" s="88"/>
    </row>
    <row r="644" spans="1:20" ht="15.75" customHeight="1" x14ac:dyDescent="0.25">
      <c r="A644" s="88"/>
      <c r="B644" s="88"/>
      <c r="J644" s="88"/>
      <c r="K644" s="88"/>
      <c r="L644" s="88"/>
      <c r="M644" s="88"/>
      <c r="N644" s="88"/>
      <c r="O644" s="88"/>
      <c r="P644" s="89"/>
      <c r="Q644" s="89"/>
      <c r="R644" s="89"/>
      <c r="S644" s="88"/>
      <c r="T644" s="88"/>
    </row>
    <row r="645" spans="1:20" ht="15.75" customHeight="1" x14ac:dyDescent="0.25">
      <c r="A645" s="88"/>
      <c r="B645" s="88"/>
      <c r="J645" s="88"/>
      <c r="K645" s="88"/>
      <c r="L645" s="88"/>
      <c r="M645" s="88"/>
      <c r="N645" s="88"/>
      <c r="O645" s="88"/>
      <c r="P645" s="89"/>
      <c r="Q645" s="89"/>
      <c r="R645" s="89"/>
      <c r="S645" s="88"/>
      <c r="T645" s="88"/>
    </row>
    <row r="646" spans="1:20" ht="15.75" customHeight="1" x14ac:dyDescent="0.25">
      <c r="A646" s="88"/>
      <c r="B646" s="88"/>
      <c r="J646" s="88"/>
      <c r="K646" s="88"/>
      <c r="L646" s="88"/>
      <c r="M646" s="88"/>
      <c r="N646" s="88"/>
      <c r="O646" s="88"/>
      <c r="P646" s="89"/>
      <c r="Q646" s="89"/>
      <c r="R646" s="89"/>
      <c r="S646" s="88"/>
      <c r="T646" s="88"/>
    </row>
    <row r="647" spans="1:20" ht="15.75" customHeight="1" x14ac:dyDescent="0.25">
      <c r="A647" s="88"/>
      <c r="B647" s="88"/>
      <c r="J647" s="88"/>
      <c r="K647" s="88"/>
      <c r="L647" s="88"/>
      <c r="M647" s="88"/>
      <c r="N647" s="88"/>
      <c r="O647" s="88"/>
      <c r="P647" s="89"/>
      <c r="Q647" s="89"/>
      <c r="R647" s="89"/>
      <c r="S647" s="88"/>
      <c r="T647" s="88"/>
    </row>
    <row r="648" spans="1:20" ht="15.75" customHeight="1" x14ac:dyDescent="0.25">
      <c r="A648" s="88"/>
      <c r="B648" s="88"/>
      <c r="J648" s="88"/>
      <c r="K648" s="88"/>
      <c r="L648" s="88"/>
      <c r="M648" s="88"/>
      <c r="N648" s="88"/>
      <c r="O648" s="88"/>
      <c r="P648" s="89"/>
      <c r="Q648" s="89"/>
      <c r="R648" s="89"/>
      <c r="S648" s="88"/>
      <c r="T648" s="88"/>
    </row>
    <row r="649" spans="1:20" ht="15.75" customHeight="1" x14ac:dyDescent="0.25">
      <c r="A649" s="88"/>
      <c r="B649" s="88"/>
      <c r="J649" s="88"/>
      <c r="K649" s="88"/>
      <c r="L649" s="88"/>
      <c r="M649" s="88"/>
      <c r="N649" s="88"/>
      <c r="O649" s="88"/>
      <c r="P649" s="89"/>
      <c r="Q649" s="89"/>
      <c r="R649" s="89"/>
      <c r="S649" s="88"/>
      <c r="T649" s="88"/>
    </row>
    <row r="650" spans="1:20" ht="15.75" customHeight="1" x14ac:dyDescent="0.25">
      <c r="A650" s="88"/>
      <c r="B650" s="88"/>
      <c r="J650" s="88"/>
      <c r="K650" s="88"/>
      <c r="L650" s="88"/>
      <c r="M650" s="88"/>
      <c r="N650" s="88"/>
      <c r="O650" s="88"/>
      <c r="P650" s="89"/>
      <c r="Q650" s="89"/>
      <c r="R650" s="89"/>
      <c r="S650" s="88"/>
      <c r="T650" s="88"/>
    </row>
    <row r="651" spans="1:20" ht="15.75" customHeight="1" x14ac:dyDescent="0.25">
      <c r="A651" s="88"/>
      <c r="B651" s="88"/>
      <c r="J651" s="88"/>
      <c r="K651" s="88"/>
      <c r="L651" s="88"/>
      <c r="M651" s="88"/>
      <c r="N651" s="88"/>
      <c r="O651" s="88"/>
      <c r="P651" s="89"/>
      <c r="Q651" s="89"/>
      <c r="R651" s="89"/>
      <c r="S651" s="88"/>
      <c r="T651" s="88"/>
    </row>
    <row r="652" spans="1:20" ht="15.75" customHeight="1" x14ac:dyDescent="0.25">
      <c r="A652" s="88"/>
      <c r="B652" s="88"/>
      <c r="J652" s="88"/>
      <c r="K652" s="88"/>
      <c r="L652" s="88"/>
      <c r="M652" s="88"/>
      <c r="N652" s="88"/>
      <c r="O652" s="88"/>
      <c r="P652" s="89"/>
      <c r="Q652" s="89"/>
      <c r="R652" s="89"/>
      <c r="S652" s="88"/>
      <c r="T652" s="88"/>
    </row>
    <row r="653" spans="1:20" ht="15.75" customHeight="1" x14ac:dyDescent="0.25">
      <c r="A653" s="88"/>
      <c r="B653" s="88"/>
      <c r="J653" s="88"/>
      <c r="K653" s="88"/>
      <c r="L653" s="88"/>
      <c r="M653" s="88"/>
      <c r="N653" s="88"/>
      <c r="O653" s="88"/>
      <c r="P653" s="89"/>
      <c r="Q653" s="89"/>
      <c r="R653" s="89"/>
      <c r="S653" s="88"/>
      <c r="T653" s="88"/>
    </row>
    <row r="654" spans="1:20" ht="15.75" customHeight="1" x14ac:dyDescent="0.25">
      <c r="A654" s="88"/>
      <c r="B654" s="88"/>
      <c r="J654" s="88"/>
      <c r="K654" s="88"/>
      <c r="L654" s="88"/>
      <c r="M654" s="88"/>
      <c r="N654" s="88"/>
      <c r="O654" s="88"/>
      <c r="P654" s="89"/>
      <c r="Q654" s="89"/>
      <c r="R654" s="89"/>
      <c r="S654" s="88"/>
      <c r="T654" s="88"/>
    </row>
    <row r="655" spans="1:20" ht="15.75" customHeight="1" x14ac:dyDescent="0.25">
      <c r="A655" s="88"/>
      <c r="B655" s="88"/>
      <c r="J655" s="88"/>
      <c r="K655" s="88"/>
      <c r="L655" s="88"/>
      <c r="M655" s="88"/>
      <c r="N655" s="88"/>
      <c r="O655" s="88"/>
      <c r="P655" s="89"/>
      <c r="Q655" s="89"/>
      <c r="R655" s="89"/>
      <c r="S655" s="88"/>
      <c r="T655" s="88"/>
    </row>
    <row r="656" spans="1:20" ht="15.75" customHeight="1" x14ac:dyDescent="0.25">
      <c r="A656" s="88"/>
      <c r="B656" s="88"/>
      <c r="J656" s="88"/>
      <c r="K656" s="88"/>
      <c r="L656" s="88"/>
      <c r="M656" s="88"/>
      <c r="N656" s="88"/>
      <c r="O656" s="88"/>
      <c r="P656" s="89"/>
      <c r="Q656" s="89"/>
      <c r="R656" s="89"/>
      <c r="S656" s="88"/>
      <c r="T656" s="88"/>
    </row>
    <row r="657" spans="1:20" ht="15.75" customHeight="1" x14ac:dyDescent="0.25">
      <c r="A657" s="88"/>
      <c r="B657" s="88"/>
      <c r="J657" s="88"/>
      <c r="K657" s="88"/>
      <c r="L657" s="88"/>
      <c r="M657" s="88"/>
      <c r="N657" s="88"/>
      <c r="O657" s="88"/>
      <c r="P657" s="89"/>
      <c r="Q657" s="89"/>
      <c r="R657" s="89"/>
      <c r="S657" s="88"/>
      <c r="T657" s="88"/>
    </row>
    <row r="658" spans="1:20" ht="15.75" customHeight="1" x14ac:dyDescent="0.25">
      <c r="A658" s="88"/>
      <c r="B658" s="88"/>
      <c r="J658" s="88"/>
      <c r="K658" s="88"/>
      <c r="L658" s="88"/>
      <c r="M658" s="88"/>
      <c r="N658" s="88"/>
      <c r="O658" s="88"/>
      <c r="P658" s="89"/>
      <c r="Q658" s="89"/>
      <c r="R658" s="89"/>
      <c r="S658" s="88"/>
      <c r="T658" s="88"/>
    </row>
    <row r="659" spans="1:20" ht="15.75" customHeight="1" x14ac:dyDescent="0.25">
      <c r="A659" s="88"/>
      <c r="B659" s="88"/>
      <c r="J659" s="88"/>
      <c r="K659" s="88"/>
      <c r="L659" s="88"/>
      <c r="M659" s="88"/>
      <c r="N659" s="88"/>
      <c r="O659" s="88"/>
      <c r="P659" s="89"/>
      <c r="Q659" s="89"/>
      <c r="R659" s="89"/>
      <c r="S659" s="88"/>
      <c r="T659" s="88"/>
    </row>
    <row r="660" spans="1:20" ht="15.75" customHeight="1" x14ac:dyDescent="0.25">
      <c r="A660" s="88"/>
      <c r="B660" s="88"/>
      <c r="J660" s="88"/>
      <c r="K660" s="88"/>
      <c r="L660" s="88"/>
      <c r="M660" s="88"/>
      <c r="N660" s="88"/>
      <c r="O660" s="88"/>
      <c r="P660" s="89"/>
      <c r="Q660" s="89"/>
      <c r="R660" s="89"/>
      <c r="S660" s="88"/>
      <c r="T660" s="88"/>
    </row>
    <row r="661" spans="1:20" ht="15.75" customHeight="1" x14ac:dyDescent="0.25">
      <c r="A661" s="88"/>
      <c r="B661" s="88"/>
      <c r="J661" s="88"/>
      <c r="K661" s="88"/>
      <c r="L661" s="88"/>
      <c r="M661" s="88"/>
      <c r="N661" s="88"/>
      <c r="O661" s="88"/>
      <c r="P661" s="89"/>
      <c r="Q661" s="89"/>
      <c r="R661" s="89"/>
      <c r="S661" s="88"/>
      <c r="T661" s="88"/>
    </row>
    <row r="662" spans="1:20" ht="15.75" customHeight="1" x14ac:dyDescent="0.25">
      <c r="A662" s="88"/>
      <c r="B662" s="88"/>
      <c r="J662" s="88"/>
      <c r="K662" s="88"/>
      <c r="L662" s="88"/>
      <c r="M662" s="88"/>
      <c r="N662" s="88"/>
      <c r="O662" s="88"/>
      <c r="P662" s="89"/>
      <c r="Q662" s="89"/>
      <c r="R662" s="89"/>
      <c r="S662" s="88"/>
      <c r="T662" s="88"/>
    </row>
    <row r="663" spans="1:20" ht="15.75" customHeight="1" x14ac:dyDescent="0.25">
      <c r="A663" s="88"/>
      <c r="B663" s="88"/>
      <c r="J663" s="88"/>
      <c r="K663" s="88"/>
      <c r="L663" s="88"/>
      <c r="M663" s="88"/>
      <c r="N663" s="88"/>
      <c r="O663" s="88"/>
      <c r="P663" s="89"/>
      <c r="Q663" s="89"/>
      <c r="R663" s="89"/>
      <c r="S663" s="88"/>
      <c r="T663" s="88"/>
    </row>
    <row r="664" spans="1:20" ht="15.75" customHeight="1" x14ac:dyDescent="0.25">
      <c r="A664" s="88"/>
      <c r="B664" s="88"/>
      <c r="J664" s="88"/>
      <c r="K664" s="88"/>
      <c r="L664" s="88"/>
      <c r="M664" s="88"/>
      <c r="N664" s="88"/>
      <c r="O664" s="88"/>
      <c r="P664" s="89"/>
      <c r="Q664" s="89"/>
      <c r="R664" s="89"/>
      <c r="S664" s="88"/>
      <c r="T664" s="88"/>
    </row>
    <row r="665" spans="1:20" ht="15.75" customHeight="1" x14ac:dyDescent="0.25">
      <c r="A665" s="88"/>
      <c r="B665" s="88"/>
      <c r="J665" s="88"/>
      <c r="K665" s="88"/>
      <c r="L665" s="88"/>
      <c r="M665" s="88"/>
      <c r="N665" s="88"/>
      <c r="O665" s="88"/>
      <c r="P665" s="89"/>
      <c r="Q665" s="89"/>
      <c r="R665" s="89"/>
      <c r="S665" s="88"/>
      <c r="T665" s="88"/>
    </row>
    <row r="666" spans="1:20" ht="15.75" customHeight="1" x14ac:dyDescent="0.25">
      <c r="A666" s="88"/>
      <c r="B666" s="88"/>
      <c r="J666" s="88"/>
      <c r="K666" s="88"/>
      <c r="L666" s="88"/>
      <c r="M666" s="88"/>
      <c r="N666" s="88"/>
      <c r="O666" s="88"/>
      <c r="P666" s="89"/>
      <c r="Q666" s="89"/>
      <c r="R666" s="89"/>
      <c r="S666" s="88"/>
      <c r="T666" s="88"/>
    </row>
    <row r="667" spans="1:20" ht="15.75" customHeight="1" x14ac:dyDescent="0.25">
      <c r="A667" s="88"/>
      <c r="B667" s="88"/>
      <c r="J667" s="88"/>
      <c r="K667" s="88"/>
      <c r="L667" s="88"/>
      <c r="M667" s="88"/>
      <c r="N667" s="88"/>
      <c r="O667" s="88"/>
      <c r="P667" s="89"/>
      <c r="Q667" s="89"/>
      <c r="R667" s="89"/>
      <c r="S667" s="88"/>
      <c r="T667" s="88"/>
    </row>
    <row r="668" spans="1:20" ht="15.75" customHeight="1" x14ac:dyDescent="0.25">
      <c r="A668" s="88"/>
      <c r="B668" s="88"/>
      <c r="J668" s="88"/>
      <c r="K668" s="88"/>
      <c r="L668" s="88"/>
      <c r="M668" s="88"/>
      <c r="N668" s="88"/>
      <c r="O668" s="88"/>
      <c r="P668" s="89"/>
      <c r="Q668" s="89"/>
      <c r="R668" s="89"/>
      <c r="S668" s="88"/>
      <c r="T668" s="88"/>
    </row>
    <row r="669" spans="1:20" ht="15.75" customHeight="1" x14ac:dyDescent="0.25">
      <c r="A669" s="88"/>
      <c r="B669" s="88"/>
      <c r="J669" s="88"/>
      <c r="K669" s="88"/>
      <c r="L669" s="88"/>
      <c r="M669" s="88"/>
      <c r="N669" s="88"/>
      <c r="O669" s="88"/>
      <c r="P669" s="89"/>
      <c r="Q669" s="89"/>
      <c r="R669" s="89"/>
      <c r="S669" s="88"/>
      <c r="T669" s="88"/>
    </row>
    <row r="670" spans="1:20" ht="15.75" customHeight="1" x14ac:dyDescent="0.25">
      <c r="A670" s="88"/>
      <c r="B670" s="88"/>
      <c r="J670" s="88"/>
      <c r="K670" s="88"/>
      <c r="L670" s="88"/>
      <c r="M670" s="88"/>
      <c r="N670" s="88"/>
      <c r="O670" s="88"/>
      <c r="P670" s="89"/>
      <c r="Q670" s="89"/>
      <c r="R670" s="89"/>
      <c r="S670" s="88"/>
      <c r="T670" s="88"/>
    </row>
    <row r="671" spans="1:20" ht="15.75" customHeight="1" x14ac:dyDescent="0.25">
      <c r="A671" s="88"/>
      <c r="B671" s="88"/>
      <c r="J671" s="88"/>
      <c r="K671" s="88"/>
      <c r="L671" s="88"/>
      <c r="M671" s="88"/>
      <c r="N671" s="88"/>
      <c r="O671" s="88"/>
      <c r="P671" s="89"/>
      <c r="Q671" s="89"/>
      <c r="R671" s="89"/>
      <c r="S671" s="88"/>
      <c r="T671" s="88"/>
    </row>
    <row r="672" spans="1:20" ht="15.75" customHeight="1" x14ac:dyDescent="0.25">
      <c r="A672" s="88"/>
      <c r="B672" s="88"/>
      <c r="J672" s="88"/>
      <c r="K672" s="88"/>
      <c r="L672" s="88"/>
      <c r="M672" s="88"/>
      <c r="N672" s="88"/>
      <c r="O672" s="88"/>
      <c r="P672" s="89"/>
      <c r="Q672" s="89"/>
      <c r="R672" s="89"/>
      <c r="S672" s="88"/>
      <c r="T672" s="88"/>
    </row>
    <row r="673" spans="1:20" ht="15.75" customHeight="1" x14ac:dyDescent="0.25">
      <c r="A673" s="88"/>
      <c r="B673" s="88"/>
      <c r="J673" s="88"/>
      <c r="K673" s="88"/>
      <c r="L673" s="88"/>
      <c r="M673" s="88"/>
      <c r="N673" s="88"/>
      <c r="O673" s="88"/>
      <c r="P673" s="89"/>
      <c r="Q673" s="89"/>
      <c r="R673" s="89"/>
      <c r="S673" s="88"/>
      <c r="T673" s="88"/>
    </row>
    <row r="674" spans="1:20" ht="15.75" customHeight="1" x14ac:dyDescent="0.25">
      <c r="A674" s="88"/>
      <c r="B674" s="88"/>
      <c r="J674" s="88"/>
      <c r="K674" s="88"/>
      <c r="L674" s="88"/>
      <c r="M674" s="88"/>
      <c r="N674" s="88"/>
      <c r="O674" s="88"/>
      <c r="P674" s="89"/>
      <c r="Q674" s="89"/>
      <c r="R674" s="89"/>
      <c r="S674" s="88"/>
      <c r="T674" s="88"/>
    </row>
    <row r="675" spans="1:20" ht="15.75" customHeight="1" x14ac:dyDescent="0.25">
      <c r="A675" s="88"/>
      <c r="B675" s="88"/>
      <c r="J675" s="88"/>
      <c r="K675" s="88"/>
      <c r="L675" s="88"/>
      <c r="M675" s="88"/>
      <c r="N675" s="88"/>
      <c r="O675" s="88"/>
      <c r="P675" s="89"/>
      <c r="Q675" s="89"/>
      <c r="R675" s="89"/>
      <c r="S675" s="88"/>
      <c r="T675" s="88"/>
    </row>
    <row r="676" spans="1:20" ht="15.75" customHeight="1" x14ac:dyDescent="0.25">
      <c r="A676" s="88"/>
      <c r="B676" s="88"/>
      <c r="J676" s="88"/>
      <c r="K676" s="88"/>
      <c r="L676" s="88"/>
      <c r="M676" s="88"/>
      <c r="N676" s="88"/>
      <c r="O676" s="88"/>
      <c r="P676" s="89"/>
      <c r="Q676" s="89"/>
      <c r="R676" s="89"/>
      <c r="S676" s="88"/>
      <c r="T676" s="88"/>
    </row>
    <row r="677" spans="1:20" ht="15.75" customHeight="1" x14ac:dyDescent="0.25">
      <c r="A677" s="88"/>
      <c r="B677" s="88"/>
      <c r="J677" s="88"/>
      <c r="K677" s="88"/>
      <c r="L677" s="88"/>
      <c r="M677" s="88"/>
      <c r="N677" s="88"/>
      <c r="O677" s="88"/>
      <c r="P677" s="89"/>
      <c r="Q677" s="89"/>
      <c r="R677" s="89"/>
      <c r="S677" s="88"/>
      <c r="T677" s="88"/>
    </row>
    <row r="678" spans="1:20" ht="15.75" customHeight="1" x14ac:dyDescent="0.25">
      <c r="A678" s="88"/>
      <c r="B678" s="88"/>
      <c r="J678" s="88"/>
      <c r="K678" s="88"/>
      <c r="L678" s="88"/>
      <c r="M678" s="88"/>
      <c r="N678" s="88"/>
      <c r="O678" s="88"/>
      <c r="P678" s="89"/>
      <c r="Q678" s="89"/>
      <c r="R678" s="89"/>
      <c r="S678" s="88"/>
      <c r="T678" s="88"/>
    </row>
    <row r="679" spans="1:20" ht="15.75" customHeight="1" x14ac:dyDescent="0.25">
      <c r="A679" s="88"/>
      <c r="B679" s="88"/>
      <c r="J679" s="88"/>
      <c r="K679" s="88"/>
      <c r="L679" s="88"/>
      <c r="M679" s="88"/>
      <c r="N679" s="88"/>
      <c r="O679" s="88"/>
      <c r="P679" s="89"/>
      <c r="Q679" s="89"/>
      <c r="R679" s="89"/>
      <c r="S679" s="88"/>
      <c r="T679" s="88"/>
    </row>
    <row r="680" spans="1:20" ht="15.75" customHeight="1" x14ac:dyDescent="0.25">
      <c r="A680" s="88"/>
      <c r="B680" s="88"/>
      <c r="J680" s="88"/>
      <c r="K680" s="88"/>
      <c r="L680" s="88"/>
      <c r="M680" s="88"/>
      <c r="N680" s="88"/>
      <c r="O680" s="88"/>
      <c r="P680" s="89"/>
      <c r="Q680" s="89"/>
      <c r="R680" s="89"/>
      <c r="S680" s="88"/>
      <c r="T680" s="88"/>
    </row>
    <row r="681" spans="1:20" ht="15.75" customHeight="1" x14ac:dyDescent="0.25">
      <c r="A681" s="88"/>
      <c r="B681" s="88"/>
      <c r="J681" s="88"/>
      <c r="K681" s="88"/>
      <c r="L681" s="88"/>
      <c r="M681" s="88"/>
      <c r="N681" s="88"/>
      <c r="O681" s="88"/>
      <c r="P681" s="89"/>
      <c r="Q681" s="89"/>
      <c r="R681" s="89"/>
      <c r="S681" s="88"/>
      <c r="T681" s="88"/>
    </row>
    <row r="682" spans="1:20" ht="15.75" customHeight="1" x14ac:dyDescent="0.25">
      <c r="A682" s="88"/>
      <c r="B682" s="88"/>
      <c r="J682" s="88"/>
      <c r="K682" s="88"/>
      <c r="L682" s="88"/>
      <c r="M682" s="88"/>
      <c r="N682" s="88"/>
      <c r="O682" s="88"/>
      <c r="P682" s="89"/>
      <c r="Q682" s="89"/>
      <c r="R682" s="89"/>
      <c r="S682" s="88"/>
      <c r="T682" s="88"/>
    </row>
    <row r="683" spans="1:20" ht="15.75" customHeight="1" x14ac:dyDescent="0.25">
      <c r="A683" s="88"/>
      <c r="B683" s="88"/>
      <c r="J683" s="88"/>
      <c r="K683" s="88"/>
      <c r="L683" s="88"/>
      <c r="M683" s="88"/>
      <c r="N683" s="88"/>
      <c r="O683" s="88"/>
      <c r="P683" s="89"/>
      <c r="Q683" s="89"/>
      <c r="R683" s="89"/>
      <c r="S683" s="88"/>
      <c r="T683" s="88"/>
    </row>
    <row r="684" spans="1:20" ht="15.75" customHeight="1" x14ac:dyDescent="0.25">
      <c r="A684" s="88"/>
      <c r="B684" s="88"/>
      <c r="J684" s="88"/>
      <c r="K684" s="88"/>
      <c r="L684" s="88"/>
      <c r="M684" s="88"/>
      <c r="N684" s="88"/>
      <c r="O684" s="88"/>
      <c r="P684" s="89"/>
      <c r="Q684" s="89"/>
      <c r="R684" s="89"/>
      <c r="S684" s="88"/>
      <c r="T684" s="88"/>
    </row>
    <row r="685" spans="1:20" ht="15.75" customHeight="1" x14ac:dyDescent="0.25">
      <c r="A685" s="88"/>
      <c r="B685" s="88"/>
      <c r="J685" s="88"/>
      <c r="K685" s="88"/>
      <c r="L685" s="88"/>
      <c r="M685" s="88"/>
      <c r="N685" s="88"/>
      <c r="O685" s="88"/>
      <c r="P685" s="89"/>
      <c r="Q685" s="89"/>
      <c r="R685" s="89"/>
      <c r="S685" s="88"/>
      <c r="T685" s="88"/>
    </row>
    <row r="686" spans="1:20" ht="15.75" customHeight="1" x14ac:dyDescent="0.25">
      <c r="A686" s="88"/>
      <c r="B686" s="88"/>
      <c r="J686" s="88"/>
      <c r="K686" s="88"/>
      <c r="L686" s="88"/>
      <c r="M686" s="88"/>
      <c r="N686" s="88"/>
      <c r="O686" s="88"/>
      <c r="P686" s="89"/>
      <c r="Q686" s="89"/>
      <c r="R686" s="89"/>
      <c r="S686" s="88"/>
      <c r="T686" s="88"/>
    </row>
    <row r="687" spans="1:20" ht="15.75" customHeight="1" x14ac:dyDescent="0.25">
      <c r="A687" s="88"/>
      <c r="B687" s="88"/>
      <c r="J687" s="88"/>
      <c r="K687" s="88"/>
      <c r="L687" s="88"/>
      <c r="M687" s="88"/>
      <c r="N687" s="88"/>
      <c r="O687" s="88"/>
      <c r="P687" s="89"/>
      <c r="Q687" s="89"/>
      <c r="R687" s="89"/>
      <c r="S687" s="88"/>
      <c r="T687" s="88"/>
    </row>
    <row r="688" spans="1:20" ht="15.75" customHeight="1" x14ac:dyDescent="0.25">
      <c r="A688" s="88"/>
      <c r="B688" s="88"/>
      <c r="J688" s="88"/>
      <c r="K688" s="88"/>
      <c r="L688" s="88"/>
      <c r="M688" s="88"/>
      <c r="N688" s="88"/>
      <c r="O688" s="88"/>
      <c r="P688" s="89"/>
      <c r="Q688" s="89"/>
      <c r="R688" s="89"/>
      <c r="S688" s="88"/>
      <c r="T688" s="88"/>
    </row>
    <row r="689" spans="1:20" ht="15.75" customHeight="1" x14ac:dyDescent="0.25">
      <c r="A689" s="88"/>
      <c r="B689" s="88"/>
      <c r="J689" s="88"/>
      <c r="K689" s="88"/>
      <c r="L689" s="88"/>
      <c r="M689" s="88"/>
      <c r="N689" s="88"/>
      <c r="O689" s="88"/>
      <c r="P689" s="89"/>
      <c r="Q689" s="89"/>
      <c r="R689" s="89"/>
      <c r="S689" s="88"/>
      <c r="T689" s="88"/>
    </row>
    <row r="690" spans="1:20" ht="15.75" customHeight="1" x14ac:dyDescent="0.25">
      <c r="A690" s="88"/>
      <c r="B690" s="88"/>
      <c r="J690" s="88"/>
      <c r="K690" s="88"/>
      <c r="L690" s="88"/>
      <c r="M690" s="88"/>
      <c r="N690" s="88"/>
      <c r="O690" s="88"/>
      <c r="P690" s="89"/>
      <c r="Q690" s="89"/>
      <c r="R690" s="89"/>
      <c r="S690" s="88"/>
      <c r="T690" s="88"/>
    </row>
    <row r="691" spans="1:20" ht="15.75" customHeight="1" x14ac:dyDescent="0.25">
      <c r="A691" s="88"/>
      <c r="B691" s="88"/>
      <c r="J691" s="88"/>
      <c r="K691" s="88"/>
      <c r="L691" s="88"/>
      <c r="M691" s="88"/>
      <c r="N691" s="88"/>
      <c r="O691" s="88"/>
      <c r="P691" s="89"/>
      <c r="Q691" s="89"/>
      <c r="R691" s="89"/>
      <c r="S691" s="88"/>
      <c r="T691" s="88"/>
    </row>
    <row r="692" spans="1:20" ht="15.75" customHeight="1" x14ac:dyDescent="0.25">
      <c r="A692" s="88"/>
      <c r="B692" s="88"/>
      <c r="J692" s="88"/>
      <c r="K692" s="88"/>
      <c r="L692" s="88"/>
      <c r="M692" s="88"/>
      <c r="N692" s="88"/>
      <c r="O692" s="88"/>
      <c r="P692" s="89"/>
      <c r="Q692" s="89"/>
      <c r="R692" s="89"/>
      <c r="S692" s="88"/>
      <c r="T692" s="88"/>
    </row>
    <row r="693" spans="1:20" ht="15.75" customHeight="1" x14ac:dyDescent="0.25">
      <c r="A693" s="88"/>
      <c r="B693" s="88"/>
      <c r="J693" s="88"/>
      <c r="K693" s="88"/>
      <c r="L693" s="88"/>
      <c r="M693" s="88"/>
      <c r="N693" s="88"/>
      <c r="O693" s="88"/>
      <c r="P693" s="89"/>
      <c r="Q693" s="89"/>
      <c r="R693" s="89"/>
      <c r="S693" s="88"/>
      <c r="T693" s="88"/>
    </row>
    <row r="694" spans="1:20" ht="15.75" customHeight="1" x14ac:dyDescent="0.25">
      <c r="A694" s="88"/>
      <c r="B694" s="88"/>
      <c r="J694" s="88"/>
      <c r="K694" s="88"/>
      <c r="L694" s="88"/>
      <c r="M694" s="88"/>
      <c r="N694" s="88"/>
      <c r="O694" s="88"/>
      <c r="P694" s="89"/>
      <c r="Q694" s="89"/>
      <c r="R694" s="89"/>
      <c r="S694" s="88"/>
      <c r="T694" s="88"/>
    </row>
    <row r="695" spans="1:20" ht="15.75" customHeight="1" x14ac:dyDescent="0.25">
      <c r="A695" s="88"/>
      <c r="B695" s="88"/>
      <c r="J695" s="88"/>
      <c r="K695" s="88"/>
      <c r="L695" s="88"/>
      <c r="M695" s="88"/>
      <c r="N695" s="88"/>
      <c r="O695" s="88"/>
      <c r="P695" s="89"/>
      <c r="Q695" s="89"/>
      <c r="R695" s="89"/>
      <c r="S695" s="88"/>
      <c r="T695" s="88"/>
    </row>
    <row r="696" spans="1:20" ht="15.75" customHeight="1" x14ac:dyDescent="0.25">
      <c r="A696" s="88"/>
      <c r="B696" s="88"/>
      <c r="J696" s="88"/>
      <c r="K696" s="88"/>
      <c r="L696" s="88"/>
      <c r="M696" s="88"/>
      <c r="N696" s="88"/>
      <c r="O696" s="88"/>
      <c r="P696" s="89"/>
      <c r="Q696" s="89"/>
      <c r="R696" s="89"/>
      <c r="S696" s="88"/>
      <c r="T696" s="88"/>
    </row>
    <row r="697" spans="1:20" ht="15.75" customHeight="1" x14ac:dyDescent="0.25">
      <c r="A697" s="88"/>
      <c r="B697" s="88"/>
      <c r="J697" s="88"/>
      <c r="K697" s="88"/>
      <c r="L697" s="88"/>
      <c r="M697" s="88"/>
      <c r="N697" s="88"/>
      <c r="O697" s="88"/>
      <c r="P697" s="89"/>
      <c r="Q697" s="89"/>
      <c r="R697" s="89"/>
      <c r="S697" s="88"/>
      <c r="T697" s="88"/>
    </row>
    <row r="698" spans="1:20" ht="15.75" customHeight="1" x14ac:dyDescent="0.25">
      <c r="A698" s="88"/>
      <c r="B698" s="88"/>
      <c r="J698" s="88"/>
      <c r="K698" s="88"/>
      <c r="L698" s="88"/>
      <c r="M698" s="88"/>
      <c r="N698" s="88"/>
      <c r="O698" s="88"/>
      <c r="P698" s="89"/>
      <c r="Q698" s="89"/>
      <c r="R698" s="89"/>
      <c r="S698" s="88"/>
      <c r="T698" s="88"/>
    </row>
    <row r="699" spans="1:20" ht="15.75" customHeight="1" x14ac:dyDescent="0.25">
      <c r="A699" s="88"/>
      <c r="B699" s="88"/>
      <c r="J699" s="88"/>
      <c r="K699" s="88"/>
      <c r="L699" s="88"/>
      <c r="M699" s="88"/>
      <c r="N699" s="88"/>
      <c r="O699" s="88"/>
      <c r="P699" s="89"/>
      <c r="Q699" s="89"/>
      <c r="R699" s="89"/>
      <c r="S699" s="88"/>
      <c r="T699" s="88"/>
    </row>
    <row r="700" spans="1:20" ht="15.75" customHeight="1" x14ac:dyDescent="0.25">
      <c r="A700" s="88"/>
      <c r="B700" s="88"/>
      <c r="J700" s="88"/>
      <c r="K700" s="88"/>
      <c r="L700" s="88"/>
      <c r="M700" s="88"/>
      <c r="N700" s="88"/>
      <c r="O700" s="88"/>
      <c r="P700" s="89"/>
      <c r="Q700" s="89"/>
      <c r="R700" s="89"/>
      <c r="S700" s="88"/>
      <c r="T700" s="88"/>
    </row>
    <row r="701" spans="1:20" ht="15.75" customHeight="1" x14ac:dyDescent="0.25">
      <c r="A701" s="88"/>
      <c r="B701" s="88"/>
      <c r="J701" s="88"/>
      <c r="K701" s="88"/>
      <c r="L701" s="88"/>
      <c r="M701" s="88"/>
      <c r="N701" s="88"/>
      <c r="O701" s="88"/>
      <c r="P701" s="89"/>
      <c r="Q701" s="89"/>
      <c r="R701" s="89"/>
      <c r="S701" s="88"/>
      <c r="T701" s="88"/>
    </row>
    <row r="702" spans="1:20" ht="15.75" customHeight="1" x14ac:dyDescent="0.25">
      <c r="A702" s="88"/>
      <c r="B702" s="88"/>
      <c r="J702" s="88"/>
      <c r="K702" s="88"/>
      <c r="L702" s="88"/>
      <c r="M702" s="88"/>
      <c r="N702" s="88"/>
      <c r="O702" s="88"/>
      <c r="P702" s="89"/>
      <c r="Q702" s="89"/>
      <c r="R702" s="89"/>
      <c r="S702" s="88"/>
      <c r="T702" s="88"/>
    </row>
    <row r="703" spans="1:20" ht="15.75" customHeight="1" x14ac:dyDescent="0.25">
      <c r="A703" s="88"/>
      <c r="B703" s="88"/>
      <c r="J703" s="88"/>
      <c r="K703" s="88"/>
      <c r="L703" s="88"/>
      <c r="M703" s="88"/>
      <c r="N703" s="88"/>
      <c r="O703" s="88"/>
      <c r="P703" s="89"/>
      <c r="Q703" s="89"/>
      <c r="R703" s="89"/>
      <c r="S703" s="88"/>
      <c r="T703" s="88"/>
    </row>
    <row r="704" spans="1:20" ht="15.75" customHeight="1" x14ac:dyDescent="0.25">
      <c r="A704" s="88"/>
      <c r="B704" s="88"/>
      <c r="J704" s="88"/>
      <c r="K704" s="88"/>
      <c r="L704" s="88"/>
      <c r="M704" s="88"/>
      <c r="N704" s="88"/>
      <c r="O704" s="88"/>
      <c r="P704" s="89"/>
      <c r="Q704" s="89"/>
      <c r="R704" s="89"/>
      <c r="S704" s="88"/>
      <c r="T704" s="88"/>
    </row>
    <row r="705" spans="1:20" ht="15.75" customHeight="1" x14ac:dyDescent="0.25">
      <c r="A705" s="88"/>
      <c r="B705" s="88"/>
      <c r="J705" s="88"/>
      <c r="K705" s="88"/>
      <c r="L705" s="88"/>
      <c r="M705" s="88"/>
      <c r="N705" s="88"/>
      <c r="O705" s="88"/>
      <c r="P705" s="89"/>
      <c r="Q705" s="89"/>
      <c r="R705" s="89"/>
      <c r="S705" s="88"/>
      <c r="T705" s="88"/>
    </row>
    <row r="706" spans="1:20" ht="15.75" customHeight="1" x14ac:dyDescent="0.25">
      <c r="A706" s="88"/>
      <c r="B706" s="88"/>
      <c r="J706" s="88"/>
      <c r="K706" s="88"/>
      <c r="L706" s="88"/>
      <c r="M706" s="88"/>
      <c r="N706" s="88"/>
      <c r="O706" s="88"/>
      <c r="P706" s="89"/>
      <c r="Q706" s="89"/>
      <c r="R706" s="89"/>
      <c r="S706" s="88"/>
      <c r="T706" s="88"/>
    </row>
    <row r="707" spans="1:20" ht="15.75" customHeight="1" x14ac:dyDescent="0.25">
      <c r="A707" s="88"/>
      <c r="B707" s="88"/>
      <c r="J707" s="88"/>
      <c r="K707" s="88"/>
      <c r="L707" s="88"/>
      <c r="M707" s="88"/>
      <c r="N707" s="88"/>
      <c r="O707" s="88"/>
      <c r="P707" s="89"/>
      <c r="Q707" s="89"/>
      <c r="R707" s="89"/>
      <c r="S707" s="88"/>
      <c r="T707" s="88"/>
    </row>
    <row r="708" spans="1:20" ht="15.75" customHeight="1" x14ac:dyDescent="0.25">
      <c r="A708" s="88"/>
      <c r="B708" s="88"/>
      <c r="J708" s="88"/>
      <c r="K708" s="88"/>
      <c r="L708" s="88"/>
      <c r="M708" s="88"/>
      <c r="N708" s="88"/>
      <c r="O708" s="88"/>
      <c r="P708" s="89"/>
      <c r="Q708" s="89"/>
      <c r="R708" s="89"/>
      <c r="S708" s="88"/>
      <c r="T708" s="88"/>
    </row>
    <row r="709" spans="1:20" ht="15.75" customHeight="1" x14ac:dyDescent="0.25">
      <c r="A709" s="88"/>
      <c r="B709" s="88"/>
      <c r="J709" s="88"/>
      <c r="K709" s="88"/>
      <c r="L709" s="88"/>
      <c r="M709" s="88"/>
      <c r="N709" s="88"/>
      <c r="O709" s="88"/>
      <c r="P709" s="89"/>
      <c r="Q709" s="89"/>
      <c r="R709" s="89"/>
      <c r="S709" s="88"/>
      <c r="T709" s="88"/>
    </row>
    <row r="710" spans="1:20" ht="15.75" customHeight="1" x14ac:dyDescent="0.25">
      <c r="A710" s="88"/>
      <c r="B710" s="88"/>
      <c r="J710" s="88"/>
      <c r="K710" s="88"/>
      <c r="L710" s="88"/>
      <c r="M710" s="88"/>
      <c r="N710" s="88"/>
      <c r="O710" s="88"/>
      <c r="P710" s="89"/>
      <c r="Q710" s="89"/>
      <c r="R710" s="89"/>
      <c r="S710" s="88"/>
      <c r="T710" s="88"/>
    </row>
    <row r="711" spans="1:20" ht="15.75" customHeight="1" x14ac:dyDescent="0.25">
      <c r="A711" s="88"/>
      <c r="B711" s="88"/>
      <c r="J711" s="88"/>
      <c r="K711" s="88"/>
      <c r="L711" s="88"/>
      <c r="M711" s="88"/>
      <c r="N711" s="88"/>
      <c r="O711" s="88"/>
      <c r="P711" s="89"/>
      <c r="Q711" s="89"/>
      <c r="R711" s="89"/>
      <c r="S711" s="88"/>
      <c r="T711" s="88"/>
    </row>
    <row r="712" spans="1:20" ht="15.75" customHeight="1" x14ac:dyDescent="0.25">
      <c r="A712" s="88"/>
      <c r="B712" s="88"/>
      <c r="J712" s="88"/>
      <c r="K712" s="88"/>
      <c r="L712" s="88"/>
      <c r="M712" s="88"/>
      <c r="N712" s="88"/>
      <c r="O712" s="88"/>
      <c r="P712" s="89"/>
      <c r="Q712" s="89"/>
      <c r="R712" s="89"/>
      <c r="S712" s="88"/>
      <c r="T712" s="88"/>
    </row>
    <row r="713" spans="1:20" ht="15.75" customHeight="1" x14ac:dyDescent="0.25">
      <c r="A713" s="88"/>
      <c r="B713" s="88"/>
      <c r="J713" s="88"/>
      <c r="K713" s="88"/>
      <c r="L713" s="88"/>
      <c r="M713" s="88"/>
      <c r="N713" s="88"/>
      <c r="O713" s="88"/>
      <c r="P713" s="89"/>
      <c r="Q713" s="89"/>
      <c r="R713" s="89"/>
      <c r="S713" s="88"/>
      <c r="T713" s="88"/>
    </row>
    <row r="714" spans="1:20" ht="15.75" customHeight="1" x14ac:dyDescent="0.25">
      <c r="A714" s="88"/>
      <c r="B714" s="88"/>
      <c r="J714" s="88"/>
      <c r="K714" s="88"/>
      <c r="L714" s="88"/>
      <c r="M714" s="88"/>
      <c r="N714" s="88"/>
      <c r="O714" s="88"/>
      <c r="P714" s="89"/>
      <c r="Q714" s="89"/>
      <c r="R714" s="89"/>
      <c r="S714" s="88"/>
      <c r="T714" s="88"/>
    </row>
    <row r="715" spans="1:20" ht="15.75" customHeight="1" x14ac:dyDescent="0.25">
      <c r="A715" s="88"/>
      <c r="B715" s="88"/>
      <c r="J715" s="88"/>
      <c r="K715" s="88"/>
      <c r="L715" s="88"/>
      <c r="M715" s="88"/>
      <c r="N715" s="88"/>
      <c r="O715" s="88"/>
      <c r="P715" s="89"/>
      <c r="Q715" s="89"/>
      <c r="R715" s="89"/>
      <c r="S715" s="88"/>
      <c r="T715" s="88"/>
    </row>
    <row r="716" spans="1:20" ht="15.75" customHeight="1" x14ac:dyDescent="0.25">
      <c r="A716" s="88"/>
      <c r="B716" s="88"/>
      <c r="J716" s="88"/>
      <c r="K716" s="88"/>
      <c r="L716" s="88"/>
      <c r="M716" s="88"/>
      <c r="N716" s="88"/>
      <c r="O716" s="88"/>
      <c r="P716" s="89"/>
      <c r="Q716" s="89"/>
      <c r="R716" s="89"/>
      <c r="S716" s="88"/>
      <c r="T716" s="88"/>
    </row>
    <row r="717" spans="1:20" ht="15.75" customHeight="1" x14ac:dyDescent="0.25">
      <c r="A717" s="88"/>
      <c r="B717" s="88"/>
      <c r="J717" s="88"/>
      <c r="K717" s="88"/>
      <c r="L717" s="88"/>
      <c r="M717" s="88"/>
      <c r="N717" s="88"/>
      <c r="O717" s="88"/>
      <c r="P717" s="89"/>
      <c r="Q717" s="89"/>
      <c r="R717" s="89"/>
      <c r="S717" s="88"/>
      <c r="T717" s="88"/>
    </row>
    <row r="718" spans="1:20" ht="15.75" customHeight="1" x14ac:dyDescent="0.25">
      <c r="A718" s="88"/>
      <c r="B718" s="88"/>
      <c r="J718" s="88"/>
      <c r="K718" s="88"/>
      <c r="L718" s="88"/>
      <c r="M718" s="88"/>
      <c r="N718" s="88"/>
      <c r="O718" s="88"/>
      <c r="P718" s="89"/>
      <c r="Q718" s="89"/>
      <c r="R718" s="89"/>
      <c r="S718" s="88"/>
      <c r="T718" s="88"/>
    </row>
    <row r="719" spans="1:20" ht="15.75" customHeight="1" x14ac:dyDescent="0.25">
      <c r="A719" s="88"/>
      <c r="B719" s="88"/>
      <c r="J719" s="88"/>
      <c r="K719" s="88"/>
      <c r="L719" s="88"/>
      <c r="M719" s="88"/>
      <c r="N719" s="88"/>
      <c r="O719" s="88"/>
      <c r="P719" s="89"/>
      <c r="Q719" s="89"/>
      <c r="R719" s="89"/>
      <c r="S719" s="88"/>
      <c r="T719" s="88"/>
    </row>
    <row r="720" spans="1:20" ht="15.75" customHeight="1" x14ac:dyDescent="0.25">
      <c r="A720" s="88"/>
      <c r="B720" s="88"/>
      <c r="J720" s="88"/>
      <c r="K720" s="88"/>
      <c r="L720" s="88"/>
      <c r="M720" s="88"/>
      <c r="N720" s="88"/>
      <c r="O720" s="88"/>
      <c r="P720" s="89"/>
      <c r="Q720" s="89"/>
      <c r="R720" s="89"/>
      <c r="S720" s="88"/>
      <c r="T720" s="88"/>
    </row>
    <row r="721" spans="1:20" ht="15.75" customHeight="1" x14ac:dyDescent="0.25">
      <c r="A721" s="88"/>
      <c r="B721" s="88"/>
      <c r="J721" s="88"/>
      <c r="K721" s="88"/>
      <c r="L721" s="88"/>
      <c r="M721" s="88"/>
      <c r="N721" s="88"/>
      <c r="O721" s="88"/>
      <c r="P721" s="89"/>
      <c r="Q721" s="89"/>
      <c r="R721" s="89"/>
      <c r="S721" s="88"/>
      <c r="T721" s="88"/>
    </row>
    <row r="722" spans="1:20" ht="15.75" customHeight="1" x14ac:dyDescent="0.25">
      <c r="A722" s="88"/>
      <c r="B722" s="88"/>
      <c r="J722" s="88"/>
      <c r="K722" s="88"/>
      <c r="L722" s="88"/>
      <c r="M722" s="88"/>
      <c r="N722" s="88"/>
      <c r="O722" s="88"/>
      <c r="P722" s="89"/>
      <c r="Q722" s="89"/>
      <c r="R722" s="89"/>
      <c r="S722" s="88"/>
      <c r="T722" s="88"/>
    </row>
    <row r="723" spans="1:20" ht="15.75" customHeight="1" x14ac:dyDescent="0.25">
      <c r="A723" s="88"/>
      <c r="B723" s="88"/>
      <c r="J723" s="88"/>
      <c r="K723" s="88"/>
      <c r="L723" s="88"/>
      <c r="M723" s="88"/>
      <c r="N723" s="88"/>
      <c r="O723" s="88"/>
      <c r="P723" s="89"/>
      <c r="Q723" s="89"/>
      <c r="R723" s="89"/>
      <c r="S723" s="88"/>
      <c r="T723" s="88"/>
    </row>
    <row r="724" spans="1:20" ht="15.75" customHeight="1" x14ac:dyDescent="0.25">
      <c r="A724" s="88"/>
      <c r="B724" s="88"/>
      <c r="J724" s="88"/>
      <c r="K724" s="88"/>
      <c r="L724" s="88"/>
      <c r="M724" s="88"/>
      <c r="N724" s="88"/>
      <c r="O724" s="88"/>
      <c r="P724" s="89"/>
      <c r="Q724" s="89"/>
      <c r="R724" s="89"/>
      <c r="S724" s="88"/>
      <c r="T724" s="88"/>
    </row>
    <row r="725" spans="1:20" ht="15.75" customHeight="1" x14ac:dyDescent="0.25">
      <c r="A725" s="88"/>
      <c r="B725" s="88"/>
      <c r="J725" s="88"/>
      <c r="K725" s="88"/>
      <c r="L725" s="88"/>
      <c r="M725" s="88"/>
      <c r="N725" s="88"/>
      <c r="O725" s="88"/>
      <c r="P725" s="89"/>
      <c r="Q725" s="89"/>
      <c r="R725" s="89"/>
      <c r="S725" s="88"/>
      <c r="T725" s="88"/>
    </row>
    <row r="726" spans="1:20" ht="15.75" customHeight="1" x14ac:dyDescent="0.25">
      <c r="A726" s="88"/>
      <c r="B726" s="88"/>
      <c r="J726" s="88"/>
      <c r="K726" s="88"/>
      <c r="L726" s="88"/>
      <c r="M726" s="88"/>
      <c r="N726" s="88"/>
      <c r="O726" s="88"/>
      <c r="P726" s="89"/>
      <c r="Q726" s="89"/>
      <c r="R726" s="89"/>
      <c r="S726" s="88"/>
      <c r="T726" s="88"/>
    </row>
    <row r="727" spans="1:20" ht="15.75" customHeight="1" x14ac:dyDescent="0.25">
      <c r="A727" s="88"/>
      <c r="B727" s="88"/>
      <c r="J727" s="88"/>
      <c r="K727" s="88"/>
      <c r="L727" s="88"/>
      <c r="M727" s="88"/>
      <c r="N727" s="88"/>
      <c r="O727" s="88"/>
      <c r="P727" s="89"/>
      <c r="Q727" s="89"/>
      <c r="R727" s="89"/>
      <c r="S727" s="88"/>
      <c r="T727" s="88"/>
    </row>
    <row r="728" spans="1:20" ht="15.75" customHeight="1" x14ac:dyDescent="0.25">
      <c r="A728" s="88"/>
      <c r="B728" s="88"/>
      <c r="J728" s="88"/>
      <c r="K728" s="88"/>
      <c r="L728" s="88"/>
      <c r="M728" s="88"/>
      <c r="N728" s="88"/>
      <c r="O728" s="88"/>
      <c r="P728" s="89"/>
      <c r="Q728" s="89"/>
      <c r="R728" s="89"/>
      <c r="S728" s="88"/>
      <c r="T728" s="88"/>
    </row>
    <row r="729" spans="1:20" ht="15.75" customHeight="1" x14ac:dyDescent="0.25">
      <c r="A729" s="88"/>
      <c r="B729" s="88"/>
      <c r="J729" s="88"/>
      <c r="K729" s="88"/>
      <c r="L729" s="88"/>
      <c r="M729" s="88"/>
      <c r="N729" s="88"/>
      <c r="O729" s="88"/>
      <c r="P729" s="89"/>
      <c r="Q729" s="89"/>
      <c r="R729" s="89"/>
      <c r="S729" s="88"/>
      <c r="T729" s="88"/>
    </row>
    <row r="730" spans="1:20" ht="15.75" customHeight="1" x14ac:dyDescent="0.25">
      <c r="A730" s="88"/>
      <c r="B730" s="88"/>
      <c r="J730" s="88"/>
      <c r="K730" s="88"/>
      <c r="L730" s="88"/>
      <c r="M730" s="88"/>
      <c r="N730" s="88"/>
      <c r="O730" s="88"/>
      <c r="P730" s="89"/>
      <c r="Q730" s="89"/>
      <c r="R730" s="89"/>
      <c r="S730" s="88"/>
      <c r="T730" s="88"/>
    </row>
    <row r="731" spans="1:20" ht="15.75" customHeight="1" x14ac:dyDescent="0.25">
      <c r="A731" s="88"/>
      <c r="B731" s="88"/>
      <c r="J731" s="88"/>
      <c r="K731" s="88"/>
      <c r="L731" s="88"/>
      <c r="M731" s="88"/>
      <c r="N731" s="88"/>
      <c r="O731" s="88"/>
      <c r="P731" s="89"/>
      <c r="Q731" s="89"/>
      <c r="R731" s="89"/>
      <c r="S731" s="88"/>
      <c r="T731" s="88"/>
    </row>
    <row r="732" spans="1:20" ht="15.75" customHeight="1" x14ac:dyDescent="0.25">
      <c r="A732" s="88"/>
      <c r="B732" s="88"/>
      <c r="J732" s="88"/>
      <c r="K732" s="88"/>
      <c r="L732" s="88"/>
      <c r="M732" s="88"/>
      <c r="N732" s="88"/>
      <c r="O732" s="88"/>
      <c r="P732" s="89"/>
      <c r="Q732" s="89"/>
      <c r="R732" s="89"/>
      <c r="S732" s="88"/>
      <c r="T732" s="88"/>
    </row>
    <row r="733" spans="1:20" ht="15.75" customHeight="1" x14ac:dyDescent="0.25">
      <c r="A733" s="88"/>
      <c r="B733" s="88"/>
      <c r="J733" s="88"/>
      <c r="K733" s="88"/>
      <c r="L733" s="88"/>
      <c r="M733" s="88"/>
      <c r="N733" s="88"/>
      <c r="O733" s="88"/>
      <c r="P733" s="89"/>
      <c r="Q733" s="89"/>
      <c r="R733" s="89"/>
      <c r="S733" s="88"/>
      <c r="T733" s="88"/>
    </row>
    <row r="734" spans="1:20" ht="15.75" customHeight="1" x14ac:dyDescent="0.25">
      <c r="A734" s="88"/>
      <c r="B734" s="88"/>
      <c r="J734" s="88"/>
      <c r="K734" s="88"/>
      <c r="L734" s="88"/>
      <c r="M734" s="88"/>
      <c r="N734" s="88"/>
      <c r="O734" s="88"/>
      <c r="P734" s="89"/>
      <c r="Q734" s="89"/>
      <c r="R734" s="89"/>
      <c r="S734" s="88"/>
      <c r="T734" s="88"/>
    </row>
    <row r="735" spans="1:20" ht="15.75" customHeight="1" x14ac:dyDescent="0.25">
      <c r="A735" s="88"/>
      <c r="B735" s="88"/>
      <c r="J735" s="88"/>
      <c r="K735" s="88"/>
      <c r="L735" s="88"/>
      <c r="M735" s="88"/>
      <c r="N735" s="88"/>
      <c r="O735" s="88"/>
      <c r="P735" s="89"/>
      <c r="Q735" s="89"/>
      <c r="R735" s="89"/>
      <c r="S735" s="88"/>
      <c r="T735" s="88"/>
    </row>
    <row r="736" spans="1:20" ht="15.75" customHeight="1" x14ac:dyDescent="0.25">
      <c r="A736" s="88"/>
      <c r="B736" s="88"/>
      <c r="J736" s="88"/>
      <c r="K736" s="88"/>
      <c r="L736" s="88"/>
      <c r="M736" s="88"/>
      <c r="N736" s="88"/>
      <c r="O736" s="88"/>
      <c r="P736" s="89"/>
      <c r="Q736" s="89"/>
      <c r="R736" s="89"/>
      <c r="S736" s="88"/>
      <c r="T736" s="88"/>
    </row>
    <row r="737" spans="1:20" ht="15.75" customHeight="1" x14ac:dyDescent="0.25">
      <c r="A737" s="88"/>
      <c r="B737" s="88"/>
      <c r="J737" s="88"/>
      <c r="K737" s="88"/>
      <c r="L737" s="88"/>
      <c r="M737" s="88"/>
      <c r="N737" s="88"/>
      <c r="O737" s="88"/>
      <c r="P737" s="89"/>
      <c r="Q737" s="89"/>
      <c r="R737" s="89"/>
      <c r="S737" s="88"/>
      <c r="T737" s="88"/>
    </row>
    <row r="738" spans="1:20" ht="15.75" customHeight="1" x14ac:dyDescent="0.25">
      <c r="A738" s="88"/>
      <c r="B738" s="88"/>
      <c r="J738" s="88"/>
      <c r="K738" s="88"/>
      <c r="L738" s="88"/>
      <c r="M738" s="88"/>
      <c r="N738" s="88"/>
      <c r="O738" s="88"/>
      <c r="P738" s="89"/>
      <c r="Q738" s="89"/>
      <c r="R738" s="89"/>
      <c r="S738" s="88"/>
      <c r="T738" s="88"/>
    </row>
    <row r="739" spans="1:20" ht="15.75" customHeight="1" x14ac:dyDescent="0.25">
      <c r="A739" s="88"/>
      <c r="B739" s="88"/>
      <c r="J739" s="88"/>
      <c r="K739" s="88"/>
      <c r="L739" s="88"/>
      <c r="M739" s="88"/>
      <c r="N739" s="88"/>
      <c r="O739" s="88"/>
      <c r="P739" s="89"/>
      <c r="Q739" s="89"/>
      <c r="R739" s="89"/>
      <c r="S739" s="88"/>
      <c r="T739" s="88"/>
    </row>
    <row r="740" spans="1:20" ht="15.75" customHeight="1" x14ac:dyDescent="0.25">
      <c r="A740" s="88"/>
      <c r="B740" s="88"/>
      <c r="J740" s="88"/>
      <c r="K740" s="88"/>
      <c r="L740" s="88"/>
      <c r="M740" s="88"/>
      <c r="N740" s="88"/>
      <c r="O740" s="88"/>
      <c r="P740" s="89"/>
      <c r="Q740" s="89"/>
      <c r="R740" s="89"/>
      <c r="S740" s="88"/>
      <c r="T740" s="88"/>
    </row>
    <row r="741" spans="1:20" ht="15.75" customHeight="1" x14ac:dyDescent="0.25">
      <c r="A741" s="88"/>
      <c r="B741" s="88"/>
      <c r="J741" s="88"/>
      <c r="K741" s="88"/>
      <c r="L741" s="88"/>
      <c r="M741" s="88"/>
      <c r="N741" s="88"/>
      <c r="O741" s="88"/>
      <c r="P741" s="89"/>
      <c r="Q741" s="89"/>
      <c r="R741" s="89"/>
      <c r="S741" s="88"/>
      <c r="T741" s="88"/>
    </row>
    <row r="742" spans="1:20" ht="15.75" customHeight="1" x14ac:dyDescent="0.25">
      <c r="A742" s="88"/>
      <c r="B742" s="88"/>
      <c r="J742" s="88"/>
      <c r="K742" s="88"/>
      <c r="L742" s="88"/>
      <c r="M742" s="88"/>
      <c r="N742" s="88"/>
      <c r="O742" s="88"/>
      <c r="P742" s="89"/>
      <c r="Q742" s="89"/>
      <c r="R742" s="89"/>
      <c r="S742" s="88"/>
      <c r="T742" s="88"/>
    </row>
    <row r="743" spans="1:20" ht="15.75" customHeight="1" x14ac:dyDescent="0.25">
      <c r="A743" s="88"/>
      <c r="B743" s="88"/>
      <c r="J743" s="88"/>
      <c r="K743" s="88"/>
      <c r="L743" s="88"/>
      <c r="M743" s="88"/>
      <c r="N743" s="88"/>
      <c r="O743" s="88"/>
      <c r="P743" s="89"/>
      <c r="Q743" s="89"/>
      <c r="R743" s="89"/>
      <c r="S743" s="88"/>
      <c r="T743" s="88"/>
    </row>
    <row r="744" spans="1:20" ht="15.75" customHeight="1" x14ac:dyDescent="0.25">
      <c r="A744" s="88"/>
      <c r="B744" s="88"/>
      <c r="J744" s="88"/>
      <c r="K744" s="88"/>
      <c r="L744" s="88"/>
      <c r="M744" s="88"/>
      <c r="N744" s="88"/>
      <c r="O744" s="88"/>
      <c r="P744" s="89"/>
      <c r="Q744" s="89"/>
      <c r="R744" s="89"/>
      <c r="S744" s="88"/>
      <c r="T744" s="88"/>
    </row>
    <row r="745" spans="1:20" ht="15.75" customHeight="1" x14ac:dyDescent="0.25">
      <c r="A745" s="88"/>
      <c r="B745" s="88"/>
      <c r="J745" s="88"/>
      <c r="K745" s="88"/>
      <c r="L745" s="88"/>
      <c r="M745" s="88"/>
      <c r="N745" s="88"/>
      <c r="O745" s="88"/>
      <c r="P745" s="89"/>
      <c r="Q745" s="89"/>
      <c r="R745" s="89"/>
      <c r="S745" s="88"/>
      <c r="T745" s="88"/>
    </row>
    <row r="746" spans="1:20" ht="15.75" customHeight="1" x14ac:dyDescent="0.25">
      <c r="A746" s="88"/>
      <c r="B746" s="88"/>
      <c r="J746" s="88"/>
      <c r="K746" s="88"/>
      <c r="L746" s="88"/>
      <c r="M746" s="88"/>
      <c r="N746" s="88"/>
      <c r="O746" s="88"/>
      <c r="P746" s="89"/>
      <c r="Q746" s="89"/>
      <c r="R746" s="89"/>
      <c r="S746" s="88"/>
      <c r="T746" s="88"/>
    </row>
    <row r="747" spans="1:20" ht="15.75" customHeight="1" x14ac:dyDescent="0.25">
      <c r="A747" s="88"/>
      <c r="B747" s="88"/>
      <c r="J747" s="88"/>
      <c r="K747" s="88"/>
      <c r="L747" s="88"/>
      <c r="M747" s="88"/>
      <c r="N747" s="88"/>
      <c r="O747" s="88"/>
      <c r="P747" s="89"/>
      <c r="Q747" s="89"/>
      <c r="R747" s="89"/>
      <c r="S747" s="88"/>
      <c r="T747" s="88"/>
    </row>
    <row r="748" spans="1:20" ht="15.75" customHeight="1" x14ac:dyDescent="0.25">
      <c r="A748" s="88"/>
      <c r="B748" s="88"/>
      <c r="J748" s="88"/>
      <c r="K748" s="88"/>
      <c r="L748" s="88"/>
      <c r="M748" s="88"/>
      <c r="N748" s="88"/>
      <c r="O748" s="88"/>
      <c r="P748" s="89"/>
      <c r="Q748" s="89"/>
      <c r="R748" s="89"/>
      <c r="S748" s="88"/>
      <c r="T748" s="88"/>
    </row>
    <row r="749" spans="1:20" ht="15.75" customHeight="1" x14ac:dyDescent="0.25">
      <c r="A749" s="88"/>
      <c r="B749" s="88"/>
      <c r="J749" s="88"/>
      <c r="K749" s="88"/>
      <c r="L749" s="88"/>
      <c r="M749" s="88"/>
      <c r="N749" s="88"/>
      <c r="O749" s="88"/>
      <c r="P749" s="89"/>
      <c r="Q749" s="89"/>
      <c r="R749" s="89"/>
      <c r="S749" s="88"/>
      <c r="T749" s="88"/>
    </row>
    <row r="750" spans="1:20" ht="15.75" customHeight="1" x14ac:dyDescent="0.25">
      <c r="A750" s="88"/>
      <c r="B750" s="88"/>
      <c r="J750" s="88"/>
      <c r="K750" s="88"/>
      <c r="L750" s="88"/>
      <c r="M750" s="88"/>
      <c r="N750" s="88"/>
      <c r="O750" s="88"/>
      <c r="P750" s="89"/>
      <c r="Q750" s="89"/>
      <c r="R750" s="89"/>
      <c r="S750" s="88"/>
      <c r="T750" s="88"/>
    </row>
    <row r="751" spans="1:20" ht="15.75" customHeight="1" x14ac:dyDescent="0.25">
      <c r="A751" s="88"/>
      <c r="B751" s="88"/>
      <c r="J751" s="88"/>
      <c r="K751" s="88"/>
      <c r="L751" s="88"/>
      <c r="M751" s="88"/>
      <c r="N751" s="88"/>
      <c r="O751" s="88"/>
      <c r="P751" s="89"/>
      <c r="Q751" s="89"/>
      <c r="R751" s="89"/>
      <c r="S751" s="88"/>
      <c r="T751" s="88"/>
    </row>
    <row r="752" spans="1:20" ht="15.75" customHeight="1" x14ac:dyDescent="0.25">
      <c r="A752" s="88"/>
      <c r="B752" s="88"/>
      <c r="J752" s="88"/>
      <c r="K752" s="88"/>
      <c r="L752" s="88"/>
      <c r="M752" s="88"/>
      <c r="N752" s="88"/>
      <c r="O752" s="88"/>
      <c r="P752" s="89"/>
      <c r="Q752" s="89"/>
      <c r="R752" s="89"/>
      <c r="S752" s="88"/>
      <c r="T752" s="88"/>
    </row>
    <row r="753" spans="1:20" ht="15.75" customHeight="1" x14ac:dyDescent="0.25">
      <c r="A753" s="88"/>
      <c r="B753" s="88"/>
      <c r="J753" s="88"/>
      <c r="K753" s="88"/>
      <c r="L753" s="88"/>
      <c r="M753" s="88"/>
      <c r="N753" s="88"/>
      <c r="O753" s="88"/>
      <c r="P753" s="89"/>
      <c r="Q753" s="89"/>
      <c r="R753" s="89"/>
      <c r="S753" s="88"/>
      <c r="T753" s="88"/>
    </row>
    <row r="754" spans="1:20" ht="15.75" customHeight="1" x14ac:dyDescent="0.25">
      <c r="A754" s="88"/>
      <c r="B754" s="88"/>
      <c r="J754" s="88"/>
      <c r="K754" s="88"/>
      <c r="L754" s="88"/>
      <c r="M754" s="88"/>
      <c r="N754" s="88"/>
      <c r="O754" s="88"/>
      <c r="P754" s="89"/>
      <c r="Q754" s="89"/>
      <c r="R754" s="89"/>
      <c r="S754" s="88"/>
      <c r="T754" s="88"/>
    </row>
    <row r="755" spans="1:20" ht="15.75" customHeight="1" x14ac:dyDescent="0.25">
      <c r="A755" s="88"/>
      <c r="B755" s="88"/>
      <c r="J755" s="88"/>
      <c r="K755" s="88"/>
      <c r="L755" s="88"/>
      <c r="M755" s="88"/>
      <c r="N755" s="88"/>
      <c r="O755" s="88"/>
      <c r="P755" s="89"/>
      <c r="Q755" s="89"/>
      <c r="R755" s="89"/>
      <c r="S755" s="88"/>
      <c r="T755" s="88"/>
    </row>
    <row r="756" spans="1:20" ht="15.75" customHeight="1" x14ac:dyDescent="0.25">
      <c r="A756" s="88"/>
      <c r="B756" s="88"/>
      <c r="J756" s="88"/>
      <c r="K756" s="88"/>
      <c r="L756" s="88"/>
      <c r="M756" s="88"/>
      <c r="N756" s="88"/>
      <c r="O756" s="88"/>
      <c r="P756" s="89"/>
      <c r="Q756" s="89"/>
      <c r="R756" s="89"/>
      <c r="S756" s="88"/>
      <c r="T756" s="88"/>
    </row>
    <row r="757" spans="1:20" ht="15.75" customHeight="1" x14ac:dyDescent="0.25">
      <c r="A757" s="88"/>
      <c r="B757" s="88"/>
      <c r="J757" s="88"/>
      <c r="K757" s="88"/>
      <c r="L757" s="88"/>
      <c r="M757" s="88"/>
      <c r="N757" s="88"/>
      <c r="O757" s="88"/>
      <c r="P757" s="89"/>
      <c r="Q757" s="89"/>
      <c r="R757" s="89"/>
      <c r="S757" s="88"/>
      <c r="T757" s="88"/>
    </row>
    <row r="758" spans="1:20" ht="15.75" customHeight="1" x14ac:dyDescent="0.25">
      <c r="A758" s="88"/>
      <c r="B758" s="88"/>
      <c r="J758" s="88"/>
      <c r="K758" s="88"/>
      <c r="L758" s="88"/>
      <c r="M758" s="88"/>
      <c r="N758" s="88"/>
      <c r="O758" s="88"/>
      <c r="P758" s="89"/>
      <c r="Q758" s="89"/>
      <c r="R758" s="89"/>
      <c r="S758" s="88"/>
      <c r="T758" s="88"/>
    </row>
    <row r="759" spans="1:20" ht="15.75" customHeight="1" x14ac:dyDescent="0.25">
      <c r="A759" s="88"/>
      <c r="B759" s="88"/>
      <c r="J759" s="88"/>
      <c r="K759" s="88"/>
      <c r="L759" s="88"/>
      <c r="M759" s="88"/>
      <c r="N759" s="88"/>
      <c r="O759" s="88"/>
      <c r="P759" s="89"/>
      <c r="Q759" s="89"/>
      <c r="R759" s="89"/>
      <c r="S759" s="88"/>
      <c r="T759" s="88"/>
    </row>
    <row r="760" spans="1:20" ht="15.75" customHeight="1" x14ac:dyDescent="0.25">
      <c r="A760" s="88"/>
      <c r="B760" s="88"/>
      <c r="J760" s="88"/>
      <c r="K760" s="88"/>
      <c r="L760" s="88"/>
      <c r="M760" s="88"/>
      <c r="N760" s="88"/>
      <c r="O760" s="88"/>
      <c r="P760" s="89"/>
      <c r="Q760" s="89"/>
      <c r="R760" s="89"/>
      <c r="S760" s="88"/>
      <c r="T760" s="88"/>
    </row>
    <row r="761" spans="1:20" ht="15.75" customHeight="1" x14ac:dyDescent="0.25">
      <c r="A761" s="88"/>
      <c r="B761" s="88"/>
      <c r="J761" s="88"/>
      <c r="K761" s="88"/>
      <c r="L761" s="88"/>
      <c r="M761" s="88"/>
      <c r="N761" s="88"/>
      <c r="O761" s="88"/>
      <c r="P761" s="89"/>
      <c r="Q761" s="89"/>
      <c r="R761" s="89"/>
      <c r="S761" s="88"/>
      <c r="T761" s="88"/>
    </row>
    <row r="762" spans="1:20" ht="15.75" customHeight="1" x14ac:dyDescent="0.25">
      <c r="A762" s="88"/>
      <c r="B762" s="88"/>
      <c r="J762" s="88"/>
      <c r="K762" s="88"/>
      <c r="L762" s="88"/>
      <c r="M762" s="88"/>
      <c r="N762" s="88"/>
      <c r="O762" s="88"/>
      <c r="P762" s="89"/>
      <c r="Q762" s="89"/>
      <c r="R762" s="89"/>
      <c r="S762" s="88"/>
      <c r="T762" s="88"/>
    </row>
    <row r="763" spans="1:20" ht="15.75" customHeight="1" x14ac:dyDescent="0.25">
      <c r="A763" s="88"/>
      <c r="B763" s="88"/>
      <c r="J763" s="88"/>
      <c r="K763" s="88"/>
      <c r="L763" s="88"/>
      <c r="M763" s="88"/>
      <c r="N763" s="88"/>
      <c r="O763" s="88"/>
      <c r="P763" s="89"/>
      <c r="Q763" s="89"/>
      <c r="R763" s="89"/>
      <c r="S763" s="88"/>
      <c r="T763" s="88"/>
    </row>
    <row r="764" spans="1:20" ht="15.75" customHeight="1" x14ac:dyDescent="0.25">
      <c r="A764" s="88"/>
      <c r="B764" s="88"/>
      <c r="J764" s="88"/>
      <c r="K764" s="88"/>
      <c r="L764" s="88"/>
      <c r="M764" s="88"/>
      <c r="N764" s="88"/>
      <c r="O764" s="88"/>
      <c r="P764" s="89"/>
      <c r="Q764" s="89"/>
      <c r="R764" s="89"/>
      <c r="S764" s="88"/>
      <c r="T764" s="88"/>
    </row>
    <row r="765" spans="1:20" ht="15.75" customHeight="1" x14ac:dyDescent="0.25">
      <c r="A765" s="88"/>
      <c r="B765" s="88"/>
      <c r="J765" s="88"/>
      <c r="K765" s="88"/>
      <c r="L765" s="88"/>
      <c r="M765" s="88"/>
      <c r="N765" s="88"/>
      <c r="O765" s="88"/>
      <c r="P765" s="89"/>
      <c r="Q765" s="89"/>
      <c r="R765" s="89"/>
      <c r="S765" s="88"/>
      <c r="T765" s="88"/>
    </row>
    <row r="766" spans="1:20" ht="15.75" customHeight="1" x14ac:dyDescent="0.25">
      <c r="A766" s="88"/>
      <c r="B766" s="88"/>
      <c r="J766" s="88"/>
      <c r="K766" s="88"/>
      <c r="L766" s="88"/>
      <c r="M766" s="88"/>
      <c r="N766" s="88"/>
      <c r="O766" s="88"/>
      <c r="P766" s="89"/>
      <c r="Q766" s="89"/>
      <c r="R766" s="89"/>
      <c r="S766" s="88"/>
      <c r="T766" s="88"/>
    </row>
    <row r="767" spans="1:20" ht="15.75" customHeight="1" x14ac:dyDescent="0.25">
      <c r="A767" s="88"/>
      <c r="B767" s="88"/>
      <c r="J767" s="88"/>
      <c r="K767" s="88"/>
      <c r="L767" s="88"/>
      <c r="M767" s="88"/>
      <c r="N767" s="88"/>
      <c r="O767" s="88"/>
      <c r="P767" s="89"/>
      <c r="Q767" s="89"/>
      <c r="R767" s="89"/>
      <c r="S767" s="88"/>
      <c r="T767" s="88"/>
    </row>
    <row r="768" spans="1:20" ht="15.75" customHeight="1" x14ac:dyDescent="0.25">
      <c r="A768" s="88"/>
      <c r="B768" s="88"/>
      <c r="J768" s="88"/>
      <c r="K768" s="88"/>
      <c r="L768" s="88"/>
      <c r="M768" s="88"/>
      <c r="N768" s="88"/>
      <c r="O768" s="88"/>
      <c r="P768" s="89"/>
      <c r="Q768" s="89"/>
      <c r="R768" s="89"/>
      <c r="S768" s="88"/>
      <c r="T768" s="88"/>
    </row>
    <row r="769" spans="1:20" ht="15.75" customHeight="1" x14ac:dyDescent="0.25">
      <c r="A769" s="88"/>
      <c r="B769" s="88"/>
      <c r="J769" s="88"/>
      <c r="K769" s="88"/>
      <c r="L769" s="88"/>
      <c r="M769" s="88"/>
      <c r="N769" s="88"/>
      <c r="O769" s="88"/>
      <c r="P769" s="89"/>
      <c r="Q769" s="89"/>
      <c r="R769" s="89"/>
      <c r="S769" s="88"/>
      <c r="T769" s="88"/>
    </row>
    <row r="770" spans="1:20" ht="15.75" customHeight="1" x14ac:dyDescent="0.25">
      <c r="A770" s="88"/>
      <c r="B770" s="88"/>
      <c r="J770" s="88"/>
      <c r="K770" s="88"/>
      <c r="L770" s="88"/>
      <c r="M770" s="88"/>
      <c r="N770" s="88"/>
      <c r="O770" s="88"/>
      <c r="P770" s="89"/>
      <c r="Q770" s="89"/>
      <c r="R770" s="89"/>
      <c r="S770" s="88"/>
      <c r="T770" s="88"/>
    </row>
    <row r="771" spans="1:20" ht="15.75" customHeight="1" x14ac:dyDescent="0.25">
      <c r="A771" s="88"/>
      <c r="B771" s="88"/>
      <c r="J771" s="88"/>
      <c r="K771" s="88"/>
      <c r="L771" s="88"/>
      <c r="M771" s="88"/>
      <c r="N771" s="88"/>
      <c r="O771" s="88"/>
      <c r="P771" s="89"/>
      <c r="Q771" s="89"/>
      <c r="R771" s="89"/>
      <c r="S771" s="88"/>
      <c r="T771" s="88"/>
    </row>
    <row r="772" spans="1:20" ht="15.75" customHeight="1" x14ac:dyDescent="0.25">
      <c r="A772" s="88"/>
      <c r="B772" s="88"/>
      <c r="J772" s="88"/>
      <c r="K772" s="88"/>
      <c r="L772" s="88"/>
      <c r="M772" s="88"/>
      <c r="N772" s="88"/>
      <c r="O772" s="88"/>
      <c r="P772" s="89"/>
      <c r="Q772" s="89"/>
      <c r="R772" s="89"/>
      <c r="S772" s="88"/>
      <c r="T772" s="88"/>
    </row>
    <row r="773" spans="1:20" ht="15.75" customHeight="1" x14ac:dyDescent="0.25">
      <c r="A773" s="88"/>
      <c r="B773" s="88"/>
      <c r="J773" s="88"/>
      <c r="K773" s="88"/>
      <c r="L773" s="88"/>
      <c r="M773" s="88"/>
      <c r="N773" s="88"/>
      <c r="O773" s="88"/>
      <c r="P773" s="89"/>
      <c r="Q773" s="89"/>
      <c r="R773" s="89"/>
      <c r="S773" s="88"/>
      <c r="T773" s="88"/>
    </row>
    <row r="774" spans="1:20" ht="15.75" customHeight="1" x14ac:dyDescent="0.25">
      <c r="A774" s="88"/>
      <c r="B774" s="88"/>
      <c r="J774" s="88"/>
      <c r="K774" s="88"/>
      <c r="L774" s="88"/>
      <c r="M774" s="88"/>
      <c r="N774" s="88"/>
      <c r="O774" s="88"/>
      <c r="P774" s="89"/>
      <c r="Q774" s="89"/>
      <c r="R774" s="89"/>
      <c r="S774" s="88"/>
      <c r="T774" s="88"/>
    </row>
    <row r="775" spans="1:20" ht="15.75" customHeight="1" x14ac:dyDescent="0.25">
      <c r="A775" s="88"/>
      <c r="B775" s="88"/>
      <c r="J775" s="88"/>
      <c r="K775" s="88"/>
      <c r="L775" s="88"/>
      <c r="M775" s="88"/>
      <c r="N775" s="88"/>
      <c r="O775" s="88"/>
      <c r="P775" s="89"/>
      <c r="Q775" s="89"/>
      <c r="R775" s="89"/>
      <c r="S775" s="88"/>
      <c r="T775" s="88"/>
    </row>
    <row r="776" spans="1:20" ht="15.75" customHeight="1" x14ac:dyDescent="0.25">
      <c r="A776" s="88"/>
      <c r="B776" s="88"/>
      <c r="J776" s="88"/>
      <c r="K776" s="88"/>
      <c r="L776" s="88"/>
      <c r="M776" s="88"/>
      <c r="N776" s="88"/>
      <c r="O776" s="88"/>
      <c r="P776" s="89"/>
      <c r="Q776" s="89"/>
      <c r="R776" s="89"/>
      <c r="S776" s="88"/>
      <c r="T776" s="88"/>
    </row>
    <row r="777" spans="1:20" ht="15.75" customHeight="1" x14ac:dyDescent="0.25">
      <c r="A777" s="88"/>
      <c r="B777" s="88"/>
      <c r="J777" s="88"/>
      <c r="K777" s="88"/>
      <c r="L777" s="88"/>
      <c r="M777" s="88"/>
      <c r="N777" s="88"/>
      <c r="O777" s="88"/>
      <c r="P777" s="89"/>
      <c r="Q777" s="89"/>
      <c r="R777" s="89"/>
      <c r="S777" s="88"/>
      <c r="T777" s="88"/>
    </row>
    <row r="778" spans="1:20" ht="15.75" customHeight="1" x14ac:dyDescent="0.25">
      <c r="A778" s="88"/>
      <c r="B778" s="88"/>
      <c r="J778" s="88"/>
      <c r="K778" s="88"/>
      <c r="L778" s="88"/>
      <c r="M778" s="88"/>
      <c r="N778" s="88"/>
      <c r="O778" s="88"/>
      <c r="P778" s="89"/>
      <c r="Q778" s="89"/>
      <c r="R778" s="89"/>
      <c r="S778" s="88"/>
      <c r="T778" s="88"/>
    </row>
    <row r="779" spans="1:20" ht="15.75" customHeight="1" x14ac:dyDescent="0.25">
      <c r="A779" s="88"/>
      <c r="B779" s="88"/>
      <c r="J779" s="88"/>
      <c r="K779" s="88"/>
      <c r="L779" s="88"/>
      <c r="M779" s="88"/>
      <c r="N779" s="88"/>
      <c r="O779" s="88"/>
      <c r="P779" s="89"/>
      <c r="Q779" s="89"/>
      <c r="R779" s="89"/>
      <c r="S779" s="88"/>
      <c r="T779" s="88"/>
    </row>
    <row r="780" spans="1:20" ht="15.75" customHeight="1" x14ac:dyDescent="0.25">
      <c r="A780" s="88"/>
      <c r="B780" s="88"/>
      <c r="J780" s="88"/>
      <c r="K780" s="88"/>
      <c r="L780" s="88"/>
      <c r="M780" s="88"/>
      <c r="N780" s="88"/>
      <c r="O780" s="88"/>
      <c r="P780" s="89"/>
      <c r="Q780" s="89"/>
      <c r="R780" s="89"/>
      <c r="S780" s="88"/>
      <c r="T780" s="88"/>
    </row>
    <row r="781" spans="1:20" ht="15.75" customHeight="1" x14ac:dyDescent="0.25">
      <c r="A781" s="88"/>
      <c r="B781" s="88"/>
      <c r="J781" s="88"/>
      <c r="K781" s="88"/>
      <c r="L781" s="88"/>
      <c r="M781" s="88"/>
      <c r="N781" s="88"/>
      <c r="O781" s="88"/>
      <c r="P781" s="89"/>
      <c r="Q781" s="89"/>
      <c r="R781" s="89"/>
      <c r="S781" s="88"/>
      <c r="T781" s="88"/>
    </row>
    <row r="782" spans="1:20" ht="15.75" customHeight="1" x14ac:dyDescent="0.25">
      <c r="A782" s="88"/>
      <c r="B782" s="88"/>
      <c r="J782" s="88"/>
      <c r="K782" s="88"/>
      <c r="L782" s="88"/>
      <c r="M782" s="88"/>
      <c r="N782" s="88"/>
      <c r="O782" s="88"/>
      <c r="P782" s="89"/>
      <c r="Q782" s="89"/>
      <c r="R782" s="89"/>
      <c r="S782" s="88"/>
      <c r="T782" s="88"/>
    </row>
    <row r="783" spans="1:20" ht="15.75" customHeight="1" x14ac:dyDescent="0.25">
      <c r="A783" s="88"/>
      <c r="B783" s="88"/>
      <c r="J783" s="88"/>
      <c r="K783" s="88"/>
      <c r="L783" s="88"/>
      <c r="M783" s="88"/>
      <c r="N783" s="88"/>
      <c r="O783" s="88"/>
      <c r="P783" s="89"/>
      <c r="Q783" s="89"/>
      <c r="R783" s="89"/>
      <c r="S783" s="88"/>
      <c r="T783" s="88"/>
    </row>
    <row r="784" spans="1:20" ht="15.75" customHeight="1" x14ac:dyDescent="0.25">
      <c r="A784" s="88"/>
      <c r="B784" s="88"/>
      <c r="J784" s="88"/>
      <c r="K784" s="88"/>
      <c r="L784" s="88"/>
      <c r="M784" s="88"/>
      <c r="N784" s="88"/>
      <c r="O784" s="88"/>
      <c r="P784" s="89"/>
      <c r="Q784" s="89"/>
      <c r="R784" s="89"/>
      <c r="S784" s="88"/>
      <c r="T784" s="88"/>
    </row>
    <row r="785" spans="1:20" ht="15.75" customHeight="1" x14ac:dyDescent="0.25">
      <c r="A785" s="88"/>
      <c r="B785" s="88"/>
      <c r="J785" s="88"/>
      <c r="K785" s="88"/>
      <c r="L785" s="88"/>
      <c r="M785" s="88"/>
      <c r="N785" s="88"/>
      <c r="O785" s="88"/>
      <c r="P785" s="89"/>
      <c r="Q785" s="89"/>
      <c r="R785" s="89"/>
      <c r="S785" s="88"/>
      <c r="T785" s="88"/>
    </row>
    <row r="786" spans="1:20" ht="15.75" customHeight="1" x14ac:dyDescent="0.25">
      <c r="A786" s="88"/>
      <c r="B786" s="88"/>
      <c r="J786" s="88"/>
      <c r="K786" s="88"/>
      <c r="L786" s="88"/>
      <c r="M786" s="88"/>
      <c r="N786" s="88"/>
      <c r="O786" s="88"/>
      <c r="P786" s="89"/>
      <c r="Q786" s="89"/>
      <c r="R786" s="89"/>
      <c r="S786" s="88"/>
      <c r="T786" s="88"/>
    </row>
    <row r="787" spans="1:20" ht="15.75" customHeight="1" x14ac:dyDescent="0.25">
      <c r="A787" s="88"/>
      <c r="B787" s="88"/>
      <c r="J787" s="88"/>
      <c r="K787" s="88"/>
      <c r="L787" s="88"/>
      <c r="M787" s="88"/>
      <c r="N787" s="88"/>
      <c r="O787" s="88"/>
      <c r="P787" s="89"/>
      <c r="Q787" s="89"/>
      <c r="R787" s="89"/>
      <c r="S787" s="88"/>
      <c r="T787" s="88"/>
    </row>
    <row r="788" spans="1:20" ht="15.75" customHeight="1" x14ac:dyDescent="0.25">
      <c r="A788" s="88"/>
      <c r="B788" s="88"/>
      <c r="J788" s="88"/>
      <c r="K788" s="88"/>
      <c r="L788" s="88"/>
      <c r="M788" s="88"/>
      <c r="N788" s="88"/>
      <c r="O788" s="88"/>
      <c r="P788" s="89"/>
      <c r="Q788" s="89"/>
      <c r="R788" s="89"/>
      <c r="S788" s="88"/>
      <c r="T788" s="88"/>
    </row>
    <row r="789" spans="1:20" ht="15.75" customHeight="1" x14ac:dyDescent="0.25">
      <c r="A789" s="88"/>
      <c r="B789" s="88"/>
      <c r="J789" s="88"/>
      <c r="K789" s="88"/>
      <c r="L789" s="88"/>
      <c r="M789" s="88"/>
      <c r="N789" s="88"/>
      <c r="O789" s="88"/>
      <c r="P789" s="89"/>
      <c r="Q789" s="89"/>
      <c r="R789" s="89"/>
      <c r="S789" s="88"/>
      <c r="T789" s="88"/>
    </row>
    <row r="790" spans="1:20" ht="15.75" customHeight="1" x14ac:dyDescent="0.25">
      <c r="A790" s="88"/>
      <c r="B790" s="88"/>
      <c r="J790" s="88"/>
      <c r="K790" s="88"/>
      <c r="L790" s="88"/>
      <c r="M790" s="88"/>
      <c r="N790" s="88"/>
      <c r="O790" s="88"/>
      <c r="P790" s="89"/>
      <c r="Q790" s="89"/>
      <c r="R790" s="89"/>
      <c r="S790" s="88"/>
      <c r="T790" s="88"/>
    </row>
    <row r="791" spans="1:20" ht="15.75" customHeight="1" x14ac:dyDescent="0.25">
      <c r="A791" s="88"/>
      <c r="B791" s="88"/>
      <c r="J791" s="88"/>
      <c r="K791" s="88"/>
      <c r="L791" s="88"/>
      <c r="M791" s="88"/>
      <c r="N791" s="88"/>
      <c r="O791" s="88"/>
      <c r="P791" s="89"/>
      <c r="Q791" s="89"/>
      <c r="R791" s="89"/>
      <c r="S791" s="88"/>
      <c r="T791" s="88"/>
    </row>
    <row r="792" spans="1:20" ht="15.75" customHeight="1" x14ac:dyDescent="0.25">
      <c r="A792" s="88"/>
      <c r="B792" s="88"/>
      <c r="J792" s="88"/>
      <c r="K792" s="88"/>
      <c r="L792" s="88"/>
      <c r="M792" s="88"/>
      <c r="N792" s="88"/>
      <c r="O792" s="88"/>
      <c r="P792" s="89"/>
      <c r="Q792" s="89"/>
      <c r="R792" s="89"/>
      <c r="S792" s="88"/>
      <c r="T792" s="88"/>
    </row>
    <row r="793" spans="1:20" ht="15.75" customHeight="1" x14ac:dyDescent="0.25">
      <c r="A793" s="88"/>
      <c r="B793" s="88"/>
      <c r="J793" s="88"/>
      <c r="K793" s="88"/>
      <c r="L793" s="88"/>
      <c r="M793" s="88"/>
      <c r="N793" s="88"/>
      <c r="O793" s="88"/>
      <c r="P793" s="89"/>
      <c r="Q793" s="89"/>
      <c r="R793" s="89"/>
      <c r="S793" s="88"/>
      <c r="T793" s="88"/>
    </row>
    <row r="794" spans="1:20" ht="15.75" customHeight="1" x14ac:dyDescent="0.25">
      <c r="A794" s="88"/>
      <c r="B794" s="88"/>
      <c r="J794" s="88"/>
      <c r="K794" s="88"/>
      <c r="L794" s="88"/>
      <c r="M794" s="88"/>
      <c r="N794" s="88"/>
      <c r="O794" s="88"/>
      <c r="P794" s="89"/>
      <c r="Q794" s="89"/>
      <c r="R794" s="89"/>
      <c r="S794" s="88"/>
      <c r="T794" s="88"/>
    </row>
    <row r="795" spans="1:20" ht="15.75" customHeight="1" x14ac:dyDescent="0.25">
      <c r="A795" s="88"/>
      <c r="B795" s="88"/>
      <c r="J795" s="88"/>
      <c r="K795" s="88"/>
      <c r="L795" s="88"/>
      <c r="M795" s="88"/>
      <c r="N795" s="88"/>
      <c r="O795" s="88"/>
      <c r="P795" s="89"/>
      <c r="Q795" s="89"/>
      <c r="R795" s="89"/>
      <c r="S795" s="88"/>
      <c r="T795" s="88"/>
    </row>
    <row r="796" spans="1:20" ht="15.75" customHeight="1" x14ac:dyDescent="0.25">
      <c r="A796" s="88"/>
      <c r="B796" s="88"/>
      <c r="J796" s="88"/>
      <c r="K796" s="88"/>
      <c r="L796" s="88"/>
      <c r="M796" s="88"/>
      <c r="N796" s="88"/>
      <c r="O796" s="88"/>
      <c r="P796" s="89"/>
      <c r="Q796" s="89"/>
      <c r="R796" s="89"/>
      <c r="S796" s="88"/>
      <c r="T796" s="88"/>
    </row>
    <row r="797" spans="1:20" ht="15.75" customHeight="1" x14ac:dyDescent="0.25">
      <c r="A797" s="88"/>
      <c r="B797" s="88"/>
      <c r="J797" s="88"/>
      <c r="K797" s="88"/>
      <c r="L797" s="88"/>
      <c r="M797" s="88"/>
      <c r="N797" s="88"/>
      <c r="O797" s="88"/>
      <c r="P797" s="89"/>
      <c r="Q797" s="89"/>
      <c r="R797" s="89"/>
      <c r="S797" s="88"/>
      <c r="T797" s="88"/>
    </row>
    <row r="798" spans="1:20" ht="15.75" customHeight="1" x14ac:dyDescent="0.25">
      <c r="A798" s="88"/>
      <c r="B798" s="88"/>
      <c r="J798" s="88"/>
      <c r="K798" s="88"/>
      <c r="L798" s="88"/>
      <c r="M798" s="88"/>
      <c r="N798" s="88"/>
      <c r="O798" s="88"/>
      <c r="P798" s="89"/>
      <c r="Q798" s="89"/>
      <c r="R798" s="89"/>
      <c r="S798" s="88"/>
      <c r="T798" s="88"/>
    </row>
    <row r="799" spans="1:20" ht="15.75" customHeight="1" x14ac:dyDescent="0.25">
      <c r="A799" s="88"/>
      <c r="B799" s="88"/>
      <c r="J799" s="88"/>
      <c r="K799" s="88"/>
      <c r="L799" s="88"/>
      <c r="M799" s="88"/>
      <c r="N799" s="88"/>
      <c r="O799" s="88"/>
      <c r="P799" s="89"/>
      <c r="Q799" s="89"/>
      <c r="R799" s="89"/>
      <c r="S799" s="88"/>
      <c r="T799" s="88"/>
    </row>
    <row r="800" spans="1:20" ht="15.75" customHeight="1" x14ac:dyDescent="0.25">
      <c r="A800" s="88"/>
      <c r="B800" s="88"/>
      <c r="J800" s="88"/>
      <c r="K800" s="88"/>
      <c r="L800" s="88"/>
      <c r="M800" s="88"/>
      <c r="N800" s="88"/>
      <c r="O800" s="88"/>
      <c r="P800" s="89"/>
      <c r="Q800" s="89"/>
      <c r="R800" s="89"/>
      <c r="S800" s="88"/>
      <c r="T800" s="88"/>
    </row>
    <row r="801" spans="1:20" ht="15.75" customHeight="1" x14ac:dyDescent="0.25">
      <c r="A801" s="88"/>
      <c r="B801" s="88"/>
      <c r="J801" s="88"/>
      <c r="K801" s="88"/>
      <c r="L801" s="88"/>
      <c r="M801" s="88"/>
      <c r="N801" s="88"/>
      <c r="O801" s="88"/>
      <c r="P801" s="89"/>
      <c r="Q801" s="89"/>
      <c r="R801" s="89"/>
      <c r="S801" s="88"/>
      <c r="T801" s="88"/>
    </row>
    <row r="802" spans="1:20" ht="15.75" customHeight="1" x14ac:dyDescent="0.25">
      <c r="A802" s="88"/>
      <c r="B802" s="88"/>
      <c r="J802" s="88"/>
      <c r="K802" s="88"/>
      <c r="L802" s="88"/>
      <c r="M802" s="88"/>
      <c r="N802" s="88"/>
      <c r="O802" s="88"/>
      <c r="P802" s="89"/>
      <c r="Q802" s="89"/>
      <c r="R802" s="89"/>
      <c r="S802" s="88"/>
      <c r="T802" s="88"/>
    </row>
    <row r="803" spans="1:20" ht="15.75" customHeight="1" x14ac:dyDescent="0.25">
      <c r="A803" s="88"/>
      <c r="B803" s="88"/>
      <c r="J803" s="88"/>
      <c r="K803" s="88"/>
      <c r="L803" s="88"/>
      <c r="M803" s="88"/>
      <c r="N803" s="88"/>
      <c r="O803" s="88"/>
      <c r="P803" s="89"/>
      <c r="Q803" s="89"/>
      <c r="R803" s="89"/>
      <c r="S803" s="88"/>
      <c r="T803" s="88"/>
    </row>
    <row r="804" spans="1:20" ht="15.75" customHeight="1" x14ac:dyDescent="0.25">
      <c r="A804" s="88"/>
      <c r="B804" s="88"/>
      <c r="J804" s="88"/>
      <c r="K804" s="88"/>
      <c r="L804" s="88"/>
      <c r="M804" s="88"/>
      <c r="N804" s="88"/>
      <c r="O804" s="88"/>
      <c r="P804" s="89"/>
      <c r="Q804" s="89"/>
      <c r="R804" s="89"/>
      <c r="S804" s="88"/>
      <c r="T804" s="88"/>
    </row>
    <row r="805" spans="1:20" ht="15.75" customHeight="1" x14ac:dyDescent="0.25">
      <c r="A805" s="88"/>
      <c r="B805" s="88"/>
      <c r="J805" s="88"/>
      <c r="K805" s="88"/>
      <c r="L805" s="88"/>
      <c r="M805" s="88"/>
      <c r="N805" s="88"/>
      <c r="O805" s="88"/>
      <c r="P805" s="89"/>
      <c r="Q805" s="89"/>
      <c r="R805" s="89"/>
      <c r="S805" s="88"/>
      <c r="T805" s="88"/>
    </row>
    <row r="806" spans="1:20" ht="15.75" customHeight="1" x14ac:dyDescent="0.25">
      <c r="A806" s="88"/>
      <c r="B806" s="88"/>
      <c r="J806" s="88"/>
      <c r="K806" s="88"/>
      <c r="L806" s="88"/>
      <c r="M806" s="88"/>
      <c r="N806" s="88"/>
      <c r="O806" s="88"/>
      <c r="P806" s="89"/>
      <c r="Q806" s="89"/>
      <c r="R806" s="89"/>
      <c r="S806" s="88"/>
      <c r="T806" s="88"/>
    </row>
    <row r="807" spans="1:20" ht="15.75" customHeight="1" x14ac:dyDescent="0.25">
      <c r="A807" s="88"/>
      <c r="B807" s="88"/>
      <c r="J807" s="88"/>
      <c r="K807" s="88"/>
      <c r="L807" s="88"/>
      <c r="M807" s="88"/>
      <c r="N807" s="88"/>
      <c r="O807" s="88"/>
      <c r="P807" s="89"/>
      <c r="Q807" s="89"/>
      <c r="R807" s="89"/>
      <c r="S807" s="88"/>
      <c r="T807" s="88"/>
    </row>
    <row r="808" spans="1:20" ht="15.75" customHeight="1" x14ac:dyDescent="0.25">
      <c r="A808" s="88"/>
      <c r="B808" s="88"/>
      <c r="J808" s="88"/>
      <c r="K808" s="88"/>
      <c r="L808" s="88"/>
      <c r="M808" s="88"/>
      <c r="N808" s="88"/>
      <c r="O808" s="88"/>
      <c r="P808" s="89"/>
      <c r="Q808" s="89"/>
      <c r="R808" s="89"/>
      <c r="S808" s="88"/>
      <c r="T808" s="88"/>
    </row>
    <row r="809" spans="1:20" ht="15.75" customHeight="1" x14ac:dyDescent="0.25">
      <c r="A809" s="88"/>
      <c r="B809" s="88"/>
      <c r="J809" s="88"/>
      <c r="K809" s="88"/>
      <c r="L809" s="88"/>
      <c r="M809" s="88"/>
      <c r="N809" s="88"/>
      <c r="O809" s="88"/>
      <c r="P809" s="89"/>
      <c r="Q809" s="89"/>
      <c r="R809" s="89"/>
      <c r="S809" s="88"/>
      <c r="T809" s="88"/>
    </row>
    <row r="810" spans="1:20" ht="15.75" customHeight="1" x14ac:dyDescent="0.25">
      <c r="A810" s="88"/>
      <c r="B810" s="88"/>
      <c r="J810" s="88"/>
      <c r="K810" s="88"/>
      <c r="L810" s="88"/>
      <c r="M810" s="88"/>
      <c r="N810" s="88"/>
      <c r="O810" s="88"/>
      <c r="P810" s="89"/>
      <c r="Q810" s="89"/>
      <c r="R810" s="89"/>
      <c r="S810" s="88"/>
      <c r="T810" s="88"/>
    </row>
    <row r="811" spans="1:20" ht="15.75" customHeight="1" x14ac:dyDescent="0.25">
      <c r="A811" s="88"/>
      <c r="B811" s="88"/>
      <c r="J811" s="88"/>
      <c r="K811" s="88"/>
      <c r="L811" s="88"/>
      <c r="M811" s="88"/>
      <c r="N811" s="88"/>
      <c r="O811" s="88"/>
      <c r="P811" s="89"/>
      <c r="Q811" s="89"/>
      <c r="R811" s="89"/>
      <c r="S811" s="88"/>
      <c r="T811" s="88"/>
    </row>
    <row r="812" spans="1:20" ht="15.75" customHeight="1" x14ac:dyDescent="0.25">
      <c r="A812" s="88"/>
      <c r="B812" s="88"/>
      <c r="J812" s="88"/>
      <c r="K812" s="88"/>
      <c r="L812" s="88"/>
      <c r="M812" s="88"/>
      <c r="N812" s="88"/>
      <c r="O812" s="88"/>
      <c r="P812" s="89"/>
      <c r="Q812" s="89"/>
      <c r="R812" s="89"/>
      <c r="S812" s="88"/>
      <c r="T812" s="88"/>
    </row>
    <row r="813" spans="1:20" ht="15.75" customHeight="1" x14ac:dyDescent="0.25">
      <c r="A813" s="88"/>
      <c r="B813" s="88"/>
      <c r="J813" s="88"/>
      <c r="K813" s="88"/>
      <c r="L813" s="88"/>
      <c r="M813" s="88"/>
      <c r="N813" s="88"/>
      <c r="O813" s="88"/>
      <c r="P813" s="89"/>
      <c r="Q813" s="89"/>
      <c r="R813" s="89"/>
      <c r="S813" s="88"/>
      <c r="T813" s="88"/>
    </row>
    <row r="814" spans="1:20" ht="15.75" customHeight="1" x14ac:dyDescent="0.25">
      <c r="A814" s="88"/>
      <c r="B814" s="88"/>
      <c r="J814" s="88"/>
      <c r="K814" s="88"/>
      <c r="L814" s="88"/>
      <c r="M814" s="88"/>
      <c r="N814" s="88"/>
      <c r="O814" s="88"/>
      <c r="P814" s="89"/>
      <c r="Q814" s="89"/>
      <c r="R814" s="89"/>
      <c r="S814" s="88"/>
      <c r="T814" s="88"/>
    </row>
    <row r="815" spans="1:20" ht="15.75" customHeight="1" x14ac:dyDescent="0.25">
      <c r="A815" s="88"/>
      <c r="B815" s="88"/>
      <c r="J815" s="88"/>
      <c r="K815" s="88"/>
      <c r="L815" s="88"/>
      <c r="M815" s="88"/>
      <c r="N815" s="88"/>
      <c r="O815" s="88"/>
      <c r="P815" s="89"/>
      <c r="Q815" s="89"/>
      <c r="R815" s="89"/>
      <c r="S815" s="88"/>
      <c r="T815" s="88"/>
    </row>
    <row r="816" spans="1:20" ht="15.75" customHeight="1" x14ac:dyDescent="0.25">
      <c r="A816" s="88"/>
      <c r="B816" s="88"/>
      <c r="J816" s="88"/>
      <c r="K816" s="88"/>
      <c r="L816" s="88"/>
      <c r="M816" s="88"/>
      <c r="N816" s="88"/>
      <c r="O816" s="88"/>
      <c r="P816" s="89"/>
      <c r="Q816" s="89"/>
      <c r="R816" s="89"/>
      <c r="S816" s="88"/>
      <c r="T816" s="88"/>
    </row>
    <row r="817" spans="1:20" ht="15.75" customHeight="1" x14ac:dyDescent="0.25">
      <c r="A817" s="88"/>
      <c r="B817" s="88"/>
      <c r="J817" s="88"/>
      <c r="K817" s="88"/>
      <c r="L817" s="88"/>
      <c r="M817" s="88"/>
      <c r="N817" s="88"/>
      <c r="O817" s="88"/>
      <c r="P817" s="89"/>
      <c r="Q817" s="89"/>
      <c r="R817" s="89"/>
      <c r="S817" s="88"/>
      <c r="T817" s="88"/>
    </row>
    <row r="818" spans="1:20" ht="15.75" customHeight="1" x14ac:dyDescent="0.25">
      <c r="A818" s="88"/>
      <c r="B818" s="88"/>
      <c r="J818" s="88"/>
      <c r="K818" s="88"/>
      <c r="L818" s="88"/>
      <c r="M818" s="88"/>
      <c r="N818" s="88"/>
      <c r="O818" s="88"/>
      <c r="P818" s="89"/>
      <c r="Q818" s="89"/>
      <c r="R818" s="89"/>
      <c r="S818" s="88"/>
      <c r="T818" s="88"/>
    </row>
    <row r="819" spans="1:20" ht="15.75" customHeight="1" x14ac:dyDescent="0.25">
      <c r="A819" s="88"/>
      <c r="B819" s="88"/>
      <c r="J819" s="88"/>
      <c r="K819" s="88"/>
      <c r="L819" s="88"/>
      <c r="M819" s="88"/>
      <c r="N819" s="88"/>
      <c r="O819" s="88"/>
      <c r="P819" s="89"/>
      <c r="Q819" s="89"/>
      <c r="R819" s="89"/>
      <c r="S819" s="88"/>
      <c r="T819" s="88"/>
    </row>
    <row r="820" spans="1:20" ht="15.75" customHeight="1" x14ac:dyDescent="0.25">
      <c r="A820" s="88"/>
      <c r="B820" s="88"/>
      <c r="J820" s="88"/>
      <c r="K820" s="88"/>
      <c r="L820" s="88"/>
      <c r="M820" s="88"/>
      <c r="N820" s="88"/>
      <c r="O820" s="88"/>
      <c r="P820" s="89"/>
      <c r="Q820" s="89"/>
      <c r="R820" s="89"/>
      <c r="S820" s="88"/>
      <c r="T820" s="88"/>
    </row>
    <row r="821" spans="1:20" ht="15.75" customHeight="1" x14ac:dyDescent="0.25">
      <c r="A821" s="88"/>
      <c r="B821" s="88"/>
      <c r="J821" s="88"/>
      <c r="K821" s="88"/>
      <c r="L821" s="88"/>
      <c r="M821" s="88"/>
      <c r="N821" s="88"/>
      <c r="O821" s="88"/>
      <c r="P821" s="89"/>
      <c r="Q821" s="89"/>
      <c r="R821" s="89"/>
      <c r="S821" s="88"/>
      <c r="T821" s="88"/>
    </row>
    <row r="822" spans="1:20" ht="15.75" customHeight="1" x14ac:dyDescent="0.25">
      <c r="A822" s="88"/>
      <c r="B822" s="88"/>
      <c r="J822" s="88"/>
      <c r="K822" s="88"/>
      <c r="L822" s="88"/>
      <c r="M822" s="88"/>
      <c r="N822" s="88"/>
      <c r="O822" s="88"/>
      <c r="P822" s="89"/>
      <c r="Q822" s="89"/>
      <c r="R822" s="89"/>
      <c r="S822" s="88"/>
      <c r="T822" s="88"/>
    </row>
    <row r="823" spans="1:20" ht="15.75" customHeight="1" x14ac:dyDescent="0.25">
      <c r="A823" s="88"/>
      <c r="B823" s="88"/>
      <c r="J823" s="88"/>
      <c r="K823" s="88"/>
      <c r="L823" s="88"/>
      <c r="M823" s="88"/>
      <c r="N823" s="88"/>
      <c r="O823" s="88"/>
      <c r="P823" s="89"/>
      <c r="Q823" s="89"/>
      <c r="R823" s="89"/>
      <c r="S823" s="88"/>
      <c r="T823" s="88"/>
    </row>
    <row r="824" spans="1:20" ht="15.75" customHeight="1" x14ac:dyDescent="0.25">
      <c r="A824" s="88"/>
      <c r="B824" s="88"/>
      <c r="J824" s="88"/>
      <c r="K824" s="88"/>
      <c r="L824" s="88"/>
      <c r="M824" s="88"/>
      <c r="N824" s="88"/>
      <c r="O824" s="88"/>
      <c r="P824" s="89"/>
      <c r="Q824" s="89"/>
      <c r="R824" s="89"/>
      <c r="S824" s="88"/>
      <c r="T824" s="88"/>
    </row>
    <row r="825" spans="1:20" ht="15.75" customHeight="1" x14ac:dyDescent="0.25">
      <c r="A825" s="88"/>
      <c r="B825" s="88"/>
      <c r="J825" s="88"/>
      <c r="K825" s="88"/>
      <c r="L825" s="88"/>
      <c r="M825" s="88"/>
      <c r="N825" s="88"/>
      <c r="O825" s="88"/>
      <c r="P825" s="89"/>
      <c r="Q825" s="89"/>
      <c r="R825" s="89"/>
      <c r="S825" s="88"/>
      <c r="T825" s="88"/>
    </row>
    <row r="826" spans="1:20" ht="15.75" customHeight="1" x14ac:dyDescent="0.25">
      <c r="A826" s="88"/>
      <c r="B826" s="88"/>
      <c r="J826" s="88"/>
      <c r="K826" s="88"/>
      <c r="L826" s="88"/>
      <c r="M826" s="88"/>
      <c r="N826" s="88"/>
      <c r="O826" s="88"/>
      <c r="P826" s="89"/>
      <c r="Q826" s="89"/>
      <c r="R826" s="89"/>
      <c r="S826" s="88"/>
      <c r="T826" s="88"/>
    </row>
    <row r="827" spans="1:20" ht="15.75" customHeight="1" x14ac:dyDescent="0.25">
      <c r="A827" s="88"/>
      <c r="B827" s="88"/>
      <c r="J827" s="88"/>
      <c r="K827" s="88"/>
      <c r="L827" s="88"/>
      <c r="M827" s="88"/>
      <c r="N827" s="88"/>
      <c r="O827" s="88"/>
      <c r="P827" s="89"/>
      <c r="Q827" s="89"/>
      <c r="R827" s="89"/>
      <c r="S827" s="88"/>
      <c r="T827" s="88"/>
    </row>
    <row r="828" spans="1:20" ht="15.75" customHeight="1" x14ac:dyDescent="0.25">
      <c r="A828" s="88"/>
      <c r="B828" s="88"/>
      <c r="J828" s="88"/>
      <c r="K828" s="88"/>
      <c r="L828" s="88"/>
      <c r="M828" s="88"/>
      <c r="N828" s="88"/>
      <c r="O828" s="88"/>
      <c r="P828" s="89"/>
      <c r="Q828" s="89"/>
      <c r="R828" s="89"/>
      <c r="S828" s="88"/>
      <c r="T828" s="88"/>
    </row>
    <row r="829" spans="1:20" ht="15.75" customHeight="1" x14ac:dyDescent="0.25">
      <c r="A829" s="88"/>
      <c r="B829" s="88"/>
      <c r="J829" s="88"/>
      <c r="K829" s="88"/>
      <c r="L829" s="88"/>
      <c r="M829" s="88"/>
      <c r="N829" s="88"/>
      <c r="O829" s="88"/>
      <c r="P829" s="89"/>
      <c r="Q829" s="89"/>
      <c r="R829" s="89"/>
      <c r="S829" s="88"/>
      <c r="T829" s="88"/>
    </row>
    <row r="830" spans="1:20" ht="15.75" customHeight="1" x14ac:dyDescent="0.25">
      <c r="A830" s="88"/>
      <c r="B830" s="88"/>
      <c r="J830" s="88"/>
      <c r="K830" s="88"/>
      <c r="L830" s="88"/>
      <c r="M830" s="88"/>
      <c r="N830" s="88"/>
      <c r="O830" s="88"/>
      <c r="P830" s="89"/>
      <c r="Q830" s="89"/>
      <c r="R830" s="89"/>
      <c r="S830" s="88"/>
      <c r="T830" s="88"/>
    </row>
    <row r="831" spans="1:20" ht="15.75" customHeight="1" x14ac:dyDescent="0.25">
      <c r="A831" s="88"/>
      <c r="B831" s="88"/>
      <c r="J831" s="88"/>
      <c r="K831" s="88"/>
      <c r="L831" s="88"/>
      <c r="M831" s="88"/>
      <c r="N831" s="88"/>
      <c r="O831" s="88"/>
      <c r="P831" s="89"/>
      <c r="Q831" s="89"/>
      <c r="R831" s="89"/>
      <c r="S831" s="88"/>
      <c r="T831" s="88"/>
    </row>
    <row r="832" spans="1:20" ht="15.75" customHeight="1" x14ac:dyDescent="0.25">
      <c r="A832" s="88"/>
      <c r="B832" s="88"/>
      <c r="J832" s="88"/>
      <c r="K832" s="88"/>
      <c r="L832" s="88"/>
      <c r="M832" s="88"/>
      <c r="N832" s="88"/>
      <c r="O832" s="88"/>
      <c r="P832" s="89"/>
      <c r="Q832" s="89"/>
      <c r="R832" s="89"/>
      <c r="S832" s="88"/>
      <c r="T832" s="88"/>
    </row>
    <row r="833" spans="1:20" ht="15.75" customHeight="1" x14ac:dyDescent="0.25">
      <c r="A833" s="88"/>
      <c r="B833" s="88"/>
      <c r="J833" s="88"/>
      <c r="K833" s="88"/>
      <c r="L833" s="88"/>
      <c r="M833" s="88"/>
      <c r="N833" s="88"/>
      <c r="O833" s="88"/>
      <c r="P833" s="89"/>
      <c r="Q833" s="89"/>
      <c r="R833" s="89"/>
      <c r="S833" s="88"/>
      <c r="T833" s="88"/>
    </row>
    <row r="834" spans="1:20" ht="15.75" customHeight="1" x14ac:dyDescent="0.25">
      <c r="A834" s="88"/>
      <c r="B834" s="88"/>
      <c r="J834" s="88"/>
      <c r="K834" s="88"/>
      <c r="L834" s="88"/>
      <c r="M834" s="88"/>
      <c r="N834" s="88"/>
      <c r="O834" s="88"/>
      <c r="P834" s="89"/>
      <c r="Q834" s="89"/>
      <c r="R834" s="89"/>
      <c r="S834" s="88"/>
      <c r="T834" s="88"/>
    </row>
    <row r="835" spans="1:20" ht="15.75" customHeight="1" x14ac:dyDescent="0.25">
      <c r="A835" s="88"/>
      <c r="B835" s="88"/>
      <c r="J835" s="88"/>
      <c r="K835" s="88"/>
      <c r="L835" s="88"/>
      <c r="M835" s="88"/>
      <c r="N835" s="88"/>
      <c r="O835" s="88"/>
      <c r="P835" s="89"/>
      <c r="Q835" s="89"/>
      <c r="R835" s="89"/>
      <c r="S835" s="88"/>
      <c r="T835" s="88"/>
    </row>
    <row r="836" spans="1:20" ht="15.75" customHeight="1" x14ac:dyDescent="0.25">
      <c r="A836" s="88"/>
      <c r="B836" s="88"/>
      <c r="J836" s="88"/>
      <c r="K836" s="88"/>
      <c r="L836" s="88"/>
      <c r="M836" s="88"/>
      <c r="N836" s="88"/>
      <c r="O836" s="88"/>
      <c r="P836" s="89"/>
      <c r="Q836" s="89"/>
      <c r="R836" s="89"/>
      <c r="S836" s="88"/>
      <c r="T836" s="88"/>
    </row>
    <row r="837" spans="1:20" ht="15.75" customHeight="1" x14ac:dyDescent="0.25">
      <c r="A837" s="88"/>
      <c r="B837" s="88"/>
      <c r="J837" s="88"/>
      <c r="K837" s="88"/>
      <c r="L837" s="88"/>
      <c r="M837" s="88"/>
      <c r="N837" s="88"/>
      <c r="O837" s="88"/>
      <c r="P837" s="89"/>
      <c r="Q837" s="89"/>
      <c r="R837" s="89"/>
      <c r="S837" s="88"/>
      <c r="T837" s="88"/>
    </row>
    <row r="838" spans="1:20" ht="15.75" customHeight="1" x14ac:dyDescent="0.25">
      <c r="A838" s="88"/>
      <c r="B838" s="88"/>
      <c r="J838" s="88"/>
      <c r="K838" s="88"/>
      <c r="L838" s="88"/>
      <c r="M838" s="88"/>
      <c r="N838" s="88"/>
      <c r="O838" s="88"/>
      <c r="P838" s="89"/>
      <c r="Q838" s="89"/>
      <c r="R838" s="89"/>
      <c r="S838" s="88"/>
      <c r="T838" s="88"/>
    </row>
    <row r="839" spans="1:20" ht="15.75" customHeight="1" x14ac:dyDescent="0.25">
      <c r="A839" s="88"/>
      <c r="B839" s="88"/>
      <c r="J839" s="88"/>
      <c r="K839" s="88"/>
      <c r="L839" s="88"/>
      <c r="M839" s="88"/>
      <c r="N839" s="88"/>
      <c r="O839" s="88"/>
      <c r="P839" s="89"/>
      <c r="Q839" s="89"/>
      <c r="R839" s="89"/>
      <c r="S839" s="88"/>
      <c r="T839" s="88"/>
    </row>
    <row r="840" spans="1:20" ht="15.75" customHeight="1" x14ac:dyDescent="0.25">
      <c r="A840" s="88"/>
      <c r="B840" s="88"/>
      <c r="J840" s="88"/>
      <c r="K840" s="88"/>
      <c r="L840" s="88"/>
      <c r="M840" s="88"/>
      <c r="N840" s="88"/>
      <c r="O840" s="88"/>
      <c r="P840" s="89"/>
      <c r="Q840" s="89"/>
      <c r="R840" s="89"/>
      <c r="S840" s="88"/>
      <c r="T840" s="88"/>
    </row>
    <row r="841" spans="1:20" ht="15.75" customHeight="1" x14ac:dyDescent="0.25">
      <c r="A841" s="88"/>
      <c r="B841" s="88"/>
      <c r="J841" s="88"/>
      <c r="K841" s="88"/>
      <c r="L841" s="88"/>
      <c r="M841" s="88"/>
      <c r="N841" s="88"/>
      <c r="O841" s="88"/>
      <c r="P841" s="89"/>
      <c r="Q841" s="89"/>
      <c r="R841" s="89"/>
      <c r="S841" s="88"/>
      <c r="T841" s="88"/>
    </row>
    <row r="842" spans="1:20" ht="15.75" customHeight="1" x14ac:dyDescent="0.25">
      <c r="A842" s="88"/>
      <c r="B842" s="88"/>
      <c r="J842" s="88"/>
      <c r="K842" s="88"/>
      <c r="L842" s="88"/>
      <c r="M842" s="88"/>
      <c r="N842" s="88"/>
      <c r="O842" s="88"/>
      <c r="P842" s="89"/>
      <c r="Q842" s="89"/>
      <c r="R842" s="89"/>
      <c r="S842" s="88"/>
      <c r="T842" s="88"/>
    </row>
    <row r="843" spans="1:20" ht="15.75" customHeight="1" x14ac:dyDescent="0.25">
      <c r="A843" s="88"/>
      <c r="B843" s="88"/>
      <c r="J843" s="88"/>
      <c r="K843" s="88"/>
      <c r="L843" s="88"/>
      <c r="M843" s="88"/>
      <c r="N843" s="88"/>
      <c r="O843" s="88"/>
      <c r="P843" s="89"/>
      <c r="Q843" s="89"/>
      <c r="R843" s="89"/>
      <c r="S843" s="88"/>
      <c r="T843" s="88"/>
    </row>
    <row r="844" spans="1:20" ht="15.75" customHeight="1" x14ac:dyDescent="0.25">
      <c r="A844" s="88"/>
      <c r="B844" s="88"/>
      <c r="J844" s="88"/>
      <c r="K844" s="88"/>
      <c r="L844" s="88"/>
      <c r="M844" s="88"/>
      <c r="N844" s="88"/>
      <c r="O844" s="88"/>
      <c r="P844" s="89"/>
      <c r="Q844" s="89"/>
      <c r="R844" s="89"/>
      <c r="S844" s="88"/>
      <c r="T844" s="88"/>
    </row>
    <row r="845" spans="1:20" ht="15.75" customHeight="1" x14ac:dyDescent="0.25">
      <c r="A845" s="88"/>
      <c r="B845" s="88"/>
      <c r="J845" s="88"/>
      <c r="K845" s="88"/>
      <c r="L845" s="88"/>
      <c r="M845" s="88"/>
      <c r="N845" s="88"/>
      <c r="O845" s="88"/>
      <c r="P845" s="89"/>
      <c r="Q845" s="89"/>
      <c r="R845" s="89"/>
      <c r="S845" s="88"/>
      <c r="T845" s="88"/>
    </row>
    <row r="846" spans="1:20" ht="15.75" customHeight="1" x14ac:dyDescent="0.25">
      <c r="A846" s="88"/>
      <c r="B846" s="88"/>
      <c r="J846" s="88"/>
      <c r="K846" s="88"/>
      <c r="L846" s="88"/>
      <c r="M846" s="88"/>
      <c r="N846" s="88"/>
      <c r="O846" s="88"/>
      <c r="P846" s="89"/>
      <c r="Q846" s="89"/>
      <c r="R846" s="89"/>
      <c r="S846" s="88"/>
      <c r="T846" s="88"/>
    </row>
    <row r="847" spans="1:20" ht="15.75" customHeight="1" x14ac:dyDescent="0.25">
      <c r="A847" s="88"/>
      <c r="B847" s="88"/>
      <c r="J847" s="88"/>
      <c r="K847" s="88"/>
      <c r="L847" s="88"/>
      <c r="M847" s="88"/>
      <c r="N847" s="88"/>
      <c r="O847" s="88"/>
      <c r="P847" s="89"/>
      <c r="Q847" s="89"/>
      <c r="R847" s="89"/>
      <c r="S847" s="88"/>
      <c r="T847" s="88"/>
    </row>
    <row r="848" spans="1:20" ht="15.75" customHeight="1" x14ac:dyDescent="0.25">
      <c r="A848" s="88"/>
      <c r="B848" s="88"/>
      <c r="J848" s="88"/>
      <c r="K848" s="88"/>
      <c r="L848" s="88"/>
      <c r="M848" s="88"/>
      <c r="N848" s="88"/>
      <c r="O848" s="88"/>
      <c r="P848" s="89"/>
      <c r="Q848" s="89"/>
      <c r="R848" s="89"/>
      <c r="S848" s="88"/>
      <c r="T848" s="88"/>
    </row>
    <row r="849" spans="1:20" ht="15.75" customHeight="1" x14ac:dyDescent="0.25">
      <c r="A849" s="88"/>
      <c r="B849" s="88"/>
      <c r="J849" s="88"/>
      <c r="K849" s="88"/>
      <c r="L849" s="88"/>
      <c r="M849" s="88"/>
      <c r="N849" s="88"/>
      <c r="O849" s="88"/>
      <c r="P849" s="89"/>
      <c r="Q849" s="89"/>
      <c r="R849" s="89"/>
      <c r="S849" s="88"/>
      <c r="T849" s="88"/>
    </row>
    <row r="850" spans="1:20" ht="15.75" customHeight="1" x14ac:dyDescent="0.25">
      <c r="A850" s="88"/>
      <c r="B850" s="88"/>
      <c r="J850" s="88"/>
      <c r="K850" s="88"/>
      <c r="L850" s="88"/>
      <c r="M850" s="88"/>
      <c r="N850" s="88"/>
      <c r="O850" s="88"/>
      <c r="P850" s="89"/>
      <c r="Q850" s="89"/>
      <c r="R850" s="89"/>
      <c r="S850" s="88"/>
      <c r="T850" s="88"/>
    </row>
    <row r="851" spans="1:20" ht="15.75" customHeight="1" x14ac:dyDescent="0.25">
      <c r="A851" s="88"/>
      <c r="B851" s="88"/>
      <c r="J851" s="88"/>
      <c r="K851" s="88"/>
      <c r="L851" s="88"/>
      <c r="M851" s="88"/>
      <c r="N851" s="88"/>
      <c r="O851" s="88"/>
      <c r="P851" s="89"/>
      <c r="Q851" s="89"/>
      <c r="R851" s="89"/>
      <c r="S851" s="88"/>
      <c r="T851" s="88"/>
    </row>
    <row r="852" spans="1:20" ht="15.75" customHeight="1" x14ac:dyDescent="0.25">
      <c r="A852" s="88"/>
      <c r="B852" s="88"/>
      <c r="J852" s="88"/>
      <c r="K852" s="88"/>
      <c r="L852" s="88"/>
      <c r="M852" s="88"/>
      <c r="N852" s="88"/>
      <c r="O852" s="88"/>
      <c r="P852" s="89"/>
      <c r="Q852" s="89"/>
      <c r="R852" s="89"/>
      <c r="S852" s="88"/>
      <c r="T852" s="88"/>
    </row>
    <row r="853" spans="1:20" ht="15.75" customHeight="1" x14ac:dyDescent="0.25">
      <c r="A853" s="88"/>
      <c r="B853" s="88"/>
      <c r="J853" s="88"/>
      <c r="K853" s="88"/>
      <c r="L853" s="88"/>
      <c r="M853" s="88"/>
      <c r="N853" s="88"/>
      <c r="O853" s="88"/>
      <c r="P853" s="89"/>
      <c r="Q853" s="89"/>
      <c r="R853" s="89"/>
      <c r="S853" s="88"/>
      <c r="T853" s="88"/>
    </row>
    <row r="854" spans="1:20" ht="15.75" customHeight="1" x14ac:dyDescent="0.25">
      <c r="A854" s="88"/>
      <c r="B854" s="88"/>
      <c r="J854" s="88"/>
      <c r="K854" s="88"/>
      <c r="L854" s="88"/>
      <c r="M854" s="88"/>
      <c r="N854" s="88"/>
      <c r="O854" s="88"/>
      <c r="P854" s="89"/>
      <c r="Q854" s="89"/>
      <c r="R854" s="89"/>
      <c r="S854" s="88"/>
      <c r="T854" s="88"/>
    </row>
    <row r="855" spans="1:20" ht="15.75" customHeight="1" x14ac:dyDescent="0.25">
      <c r="A855" s="88"/>
      <c r="B855" s="88"/>
      <c r="J855" s="88"/>
      <c r="K855" s="88"/>
      <c r="L855" s="88"/>
      <c r="M855" s="88"/>
      <c r="N855" s="88"/>
      <c r="O855" s="88"/>
      <c r="P855" s="89"/>
      <c r="Q855" s="89"/>
      <c r="R855" s="89"/>
      <c r="S855" s="88"/>
      <c r="T855" s="88"/>
    </row>
    <row r="856" spans="1:20" ht="15.75" customHeight="1" x14ac:dyDescent="0.25">
      <c r="A856" s="88"/>
      <c r="B856" s="88"/>
      <c r="J856" s="88"/>
      <c r="K856" s="88"/>
      <c r="L856" s="88"/>
      <c r="M856" s="88"/>
      <c r="N856" s="88"/>
      <c r="O856" s="88"/>
      <c r="P856" s="89"/>
      <c r="Q856" s="89"/>
      <c r="R856" s="89"/>
      <c r="S856" s="88"/>
      <c r="T856" s="88"/>
    </row>
    <row r="857" spans="1:20" ht="15.75" customHeight="1" x14ac:dyDescent="0.25">
      <c r="A857" s="88"/>
      <c r="B857" s="88"/>
      <c r="J857" s="88"/>
      <c r="K857" s="88"/>
      <c r="L857" s="88"/>
      <c r="M857" s="88"/>
      <c r="N857" s="88"/>
      <c r="O857" s="88"/>
      <c r="P857" s="89"/>
      <c r="Q857" s="89"/>
      <c r="R857" s="89"/>
      <c r="S857" s="88"/>
      <c r="T857" s="88"/>
    </row>
    <row r="858" spans="1:20" ht="15.75" customHeight="1" x14ac:dyDescent="0.25">
      <c r="A858" s="88"/>
      <c r="B858" s="88"/>
      <c r="J858" s="88"/>
      <c r="K858" s="88"/>
      <c r="L858" s="88"/>
      <c r="M858" s="88"/>
      <c r="N858" s="88"/>
      <c r="O858" s="88"/>
      <c r="P858" s="89"/>
      <c r="Q858" s="89"/>
      <c r="R858" s="89"/>
      <c r="S858" s="88"/>
      <c r="T858" s="88"/>
    </row>
    <row r="859" spans="1:20" ht="15.75" customHeight="1" x14ac:dyDescent="0.25">
      <c r="A859" s="88"/>
      <c r="B859" s="88"/>
      <c r="J859" s="88"/>
      <c r="K859" s="88"/>
      <c r="L859" s="88"/>
      <c r="M859" s="88"/>
      <c r="N859" s="88"/>
      <c r="O859" s="88"/>
      <c r="P859" s="89"/>
      <c r="Q859" s="89"/>
      <c r="R859" s="89"/>
      <c r="S859" s="88"/>
      <c r="T859" s="88"/>
    </row>
    <row r="860" spans="1:20" ht="15.75" customHeight="1" x14ac:dyDescent="0.25">
      <c r="A860" s="88"/>
      <c r="B860" s="88"/>
      <c r="J860" s="88"/>
      <c r="K860" s="88"/>
      <c r="L860" s="88"/>
      <c r="M860" s="88"/>
      <c r="N860" s="88"/>
      <c r="O860" s="88"/>
      <c r="P860" s="89"/>
      <c r="Q860" s="89"/>
      <c r="R860" s="89"/>
      <c r="S860" s="88"/>
      <c r="T860" s="88"/>
    </row>
    <row r="861" spans="1:20" ht="15.75" customHeight="1" x14ac:dyDescent="0.25">
      <c r="A861" s="88"/>
      <c r="B861" s="88"/>
      <c r="J861" s="88"/>
      <c r="K861" s="88"/>
      <c r="L861" s="88"/>
      <c r="M861" s="88"/>
      <c r="N861" s="88"/>
      <c r="O861" s="88"/>
      <c r="P861" s="89"/>
      <c r="Q861" s="89"/>
      <c r="R861" s="89"/>
      <c r="S861" s="88"/>
      <c r="T861" s="88"/>
    </row>
    <row r="862" spans="1:20" ht="15.75" customHeight="1" x14ac:dyDescent="0.25">
      <c r="A862" s="88"/>
      <c r="B862" s="88"/>
      <c r="J862" s="88"/>
      <c r="K862" s="88"/>
      <c r="L862" s="88"/>
      <c r="M862" s="88"/>
      <c r="N862" s="88"/>
      <c r="O862" s="88"/>
      <c r="P862" s="89"/>
      <c r="Q862" s="89"/>
      <c r="R862" s="89"/>
      <c r="S862" s="88"/>
      <c r="T862" s="88"/>
    </row>
    <row r="863" spans="1:20" ht="15.75" customHeight="1" x14ac:dyDescent="0.25">
      <c r="A863" s="88"/>
      <c r="B863" s="88"/>
      <c r="J863" s="88"/>
      <c r="K863" s="88"/>
      <c r="L863" s="88"/>
      <c r="M863" s="88"/>
      <c r="N863" s="88"/>
      <c r="O863" s="88"/>
      <c r="P863" s="89"/>
      <c r="Q863" s="89"/>
      <c r="R863" s="89"/>
      <c r="S863" s="88"/>
      <c r="T863" s="88"/>
    </row>
    <row r="864" spans="1:20" ht="15.75" customHeight="1" x14ac:dyDescent="0.25">
      <c r="A864" s="88"/>
      <c r="B864" s="88"/>
      <c r="J864" s="88"/>
      <c r="K864" s="88"/>
      <c r="L864" s="88"/>
      <c r="M864" s="88"/>
      <c r="N864" s="88"/>
      <c r="O864" s="88"/>
      <c r="P864" s="89"/>
      <c r="Q864" s="89"/>
      <c r="R864" s="89"/>
      <c r="S864" s="88"/>
      <c r="T864" s="88"/>
    </row>
    <row r="865" spans="1:20" ht="15.75" customHeight="1" x14ac:dyDescent="0.25">
      <c r="A865" s="88"/>
      <c r="B865" s="88"/>
      <c r="J865" s="88"/>
      <c r="K865" s="88"/>
      <c r="L865" s="88"/>
      <c r="M865" s="88"/>
      <c r="N865" s="88"/>
      <c r="O865" s="88"/>
      <c r="P865" s="89"/>
      <c r="Q865" s="89"/>
      <c r="R865" s="89"/>
      <c r="S865" s="88"/>
      <c r="T865" s="88"/>
    </row>
    <row r="866" spans="1:20" ht="15.75" customHeight="1" x14ac:dyDescent="0.25">
      <c r="A866" s="88"/>
      <c r="B866" s="88"/>
      <c r="J866" s="88"/>
      <c r="K866" s="88"/>
      <c r="L866" s="88"/>
      <c r="M866" s="88"/>
      <c r="N866" s="88"/>
      <c r="O866" s="88"/>
      <c r="P866" s="89"/>
      <c r="Q866" s="89"/>
      <c r="R866" s="89"/>
      <c r="S866" s="88"/>
      <c r="T866" s="88"/>
    </row>
    <row r="867" spans="1:20" ht="15.75" customHeight="1" x14ac:dyDescent="0.25">
      <c r="A867" s="88"/>
      <c r="B867" s="88"/>
      <c r="J867" s="88"/>
      <c r="K867" s="88"/>
      <c r="L867" s="88"/>
      <c r="M867" s="88"/>
      <c r="N867" s="88"/>
      <c r="O867" s="88"/>
      <c r="P867" s="89"/>
      <c r="Q867" s="89"/>
      <c r="R867" s="89"/>
      <c r="S867" s="88"/>
      <c r="T867" s="88"/>
    </row>
    <row r="868" spans="1:20" ht="15.75" customHeight="1" x14ac:dyDescent="0.25">
      <c r="A868" s="88"/>
      <c r="B868" s="88"/>
      <c r="J868" s="88"/>
      <c r="K868" s="88"/>
      <c r="L868" s="88"/>
      <c r="M868" s="88"/>
      <c r="N868" s="88"/>
      <c r="O868" s="88"/>
      <c r="P868" s="89"/>
      <c r="Q868" s="89"/>
      <c r="R868" s="89"/>
      <c r="S868" s="88"/>
      <c r="T868" s="88"/>
    </row>
    <row r="869" spans="1:20" ht="15.75" customHeight="1" x14ac:dyDescent="0.25">
      <c r="A869" s="88"/>
      <c r="B869" s="88"/>
      <c r="J869" s="88"/>
      <c r="K869" s="88"/>
      <c r="L869" s="88"/>
      <c r="M869" s="88"/>
      <c r="N869" s="88"/>
      <c r="O869" s="88"/>
      <c r="P869" s="89"/>
      <c r="Q869" s="89"/>
      <c r="R869" s="89"/>
      <c r="S869" s="88"/>
      <c r="T869" s="88"/>
    </row>
    <row r="870" spans="1:20" ht="15.75" customHeight="1" x14ac:dyDescent="0.25">
      <c r="A870" s="88"/>
      <c r="B870" s="88"/>
      <c r="J870" s="88"/>
      <c r="K870" s="88"/>
      <c r="L870" s="88"/>
      <c r="M870" s="88"/>
      <c r="N870" s="88"/>
      <c r="O870" s="88"/>
      <c r="P870" s="89"/>
      <c r="Q870" s="89"/>
      <c r="R870" s="89"/>
      <c r="S870" s="88"/>
      <c r="T870" s="88"/>
    </row>
    <row r="871" spans="1:20" ht="15.75" customHeight="1" x14ac:dyDescent="0.25">
      <c r="A871" s="88"/>
      <c r="B871" s="88"/>
      <c r="J871" s="88"/>
      <c r="K871" s="88"/>
      <c r="L871" s="88"/>
      <c r="M871" s="88"/>
      <c r="N871" s="88"/>
      <c r="O871" s="88"/>
      <c r="P871" s="89"/>
      <c r="Q871" s="89"/>
      <c r="R871" s="89"/>
      <c r="S871" s="88"/>
      <c r="T871" s="88"/>
    </row>
    <row r="872" spans="1:20" ht="15.75" customHeight="1" x14ac:dyDescent="0.25">
      <c r="A872" s="88"/>
      <c r="B872" s="88"/>
      <c r="J872" s="88"/>
      <c r="K872" s="88"/>
      <c r="L872" s="88"/>
      <c r="M872" s="88"/>
      <c r="N872" s="88"/>
      <c r="O872" s="88"/>
      <c r="P872" s="89"/>
      <c r="Q872" s="89"/>
      <c r="R872" s="89"/>
      <c r="S872" s="88"/>
      <c r="T872" s="88"/>
    </row>
    <row r="873" spans="1:20" ht="15.75" customHeight="1" x14ac:dyDescent="0.25">
      <c r="A873" s="88"/>
      <c r="B873" s="88"/>
      <c r="J873" s="88"/>
      <c r="K873" s="88"/>
      <c r="L873" s="88"/>
      <c r="M873" s="88"/>
      <c r="N873" s="88"/>
      <c r="O873" s="88"/>
      <c r="P873" s="89"/>
      <c r="Q873" s="89"/>
      <c r="R873" s="89"/>
      <c r="S873" s="88"/>
      <c r="T873" s="88"/>
    </row>
    <row r="874" spans="1:20" ht="15.75" customHeight="1" x14ac:dyDescent="0.25">
      <c r="A874" s="88"/>
      <c r="B874" s="88"/>
      <c r="J874" s="88"/>
      <c r="K874" s="88"/>
      <c r="L874" s="88"/>
      <c r="M874" s="88"/>
      <c r="N874" s="88"/>
      <c r="O874" s="88"/>
      <c r="P874" s="89"/>
      <c r="Q874" s="89"/>
      <c r="R874" s="89"/>
      <c r="S874" s="88"/>
      <c r="T874" s="88"/>
    </row>
    <row r="875" spans="1:20" ht="15.75" customHeight="1" x14ac:dyDescent="0.25">
      <c r="A875" s="88"/>
      <c r="B875" s="88"/>
      <c r="J875" s="88"/>
      <c r="K875" s="88"/>
      <c r="L875" s="88"/>
      <c r="M875" s="88"/>
      <c r="N875" s="88"/>
      <c r="O875" s="88"/>
      <c r="P875" s="89"/>
      <c r="Q875" s="89"/>
      <c r="R875" s="89"/>
      <c r="S875" s="88"/>
      <c r="T875" s="88"/>
    </row>
    <row r="876" spans="1:20" ht="15.75" customHeight="1" x14ac:dyDescent="0.25">
      <c r="A876" s="88"/>
      <c r="B876" s="88"/>
      <c r="J876" s="88"/>
      <c r="K876" s="88"/>
      <c r="L876" s="88"/>
      <c r="M876" s="88"/>
      <c r="N876" s="88"/>
      <c r="O876" s="88"/>
      <c r="P876" s="89"/>
      <c r="Q876" s="89"/>
      <c r="R876" s="89"/>
      <c r="S876" s="88"/>
      <c r="T876" s="88"/>
    </row>
    <row r="877" spans="1:20" ht="15.75" customHeight="1" x14ac:dyDescent="0.25">
      <c r="A877" s="88"/>
      <c r="B877" s="88"/>
      <c r="J877" s="88"/>
      <c r="K877" s="88"/>
      <c r="L877" s="88"/>
      <c r="M877" s="88"/>
      <c r="N877" s="88"/>
      <c r="O877" s="88"/>
      <c r="P877" s="89"/>
      <c r="Q877" s="89"/>
      <c r="R877" s="89"/>
      <c r="S877" s="88"/>
      <c r="T877" s="88"/>
    </row>
    <row r="878" spans="1:20" ht="15.75" customHeight="1" x14ac:dyDescent="0.25">
      <c r="A878" s="88"/>
      <c r="B878" s="88"/>
      <c r="J878" s="88"/>
      <c r="K878" s="88"/>
      <c r="L878" s="88"/>
      <c r="M878" s="88"/>
      <c r="N878" s="88"/>
      <c r="O878" s="88"/>
      <c r="P878" s="89"/>
      <c r="Q878" s="89"/>
      <c r="R878" s="89"/>
      <c r="S878" s="88"/>
      <c r="T878" s="88"/>
    </row>
    <row r="879" spans="1:20" ht="15.75" customHeight="1" x14ac:dyDescent="0.25">
      <c r="A879" s="88"/>
      <c r="B879" s="88"/>
      <c r="J879" s="88"/>
      <c r="K879" s="88"/>
      <c r="L879" s="88"/>
      <c r="M879" s="88"/>
      <c r="N879" s="88"/>
      <c r="O879" s="88"/>
      <c r="P879" s="89"/>
      <c r="Q879" s="89"/>
      <c r="R879" s="89"/>
      <c r="S879" s="88"/>
      <c r="T879" s="88"/>
    </row>
    <row r="880" spans="1:20" ht="15.75" customHeight="1" x14ac:dyDescent="0.25">
      <c r="A880" s="88"/>
      <c r="B880" s="88"/>
      <c r="J880" s="88"/>
      <c r="K880" s="88"/>
      <c r="L880" s="88"/>
      <c r="M880" s="88"/>
      <c r="N880" s="88"/>
      <c r="O880" s="88"/>
      <c r="P880" s="89"/>
      <c r="Q880" s="89"/>
      <c r="R880" s="89"/>
      <c r="S880" s="88"/>
      <c r="T880" s="88"/>
    </row>
    <row r="881" spans="1:20" ht="15.75" customHeight="1" x14ac:dyDescent="0.25">
      <c r="A881" s="88"/>
      <c r="B881" s="88"/>
      <c r="J881" s="88"/>
      <c r="K881" s="88"/>
      <c r="L881" s="88"/>
      <c r="M881" s="88"/>
      <c r="N881" s="88"/>
      <c r="O881" s="88"/>
      <c r="P881" s="89"/>
      <c r="Q881" s="89"/>
      <c r="R881" s="89"/>
      <c r="S881" s="88"/>
      <c r="T881" s="88"/>
    </row>
    <row r="882" spans="1:20" ht="15.75" customHeight="1" x14ac:dyDescent="0.25">
      <c r="A882" s="88"/>
      <c r="B882" s="88"/>
      <c r="J882" s="88"/>
      <c r="K882" s="88"/>
      <c r="L882" s="88"/>
      <c r="M882" s="88"/>
      <c r="N882" s="88"/>
      <c r="O882" s="88"/>
      <c r="P882" s="89"/>
      <c r="Q882" s="89"/>
      <c r="R882" s="89"/>
      <c r="S882" s="88"/>
      <c r="T882" s="88"/>
    </row>
    <row r="883" spans="1:20" ht="15.75" customHeight="1" x14ac:dyDescent="0.25">
      <c r="A883" s="88"/>
      <c r="B883" s="88"/>
      <c r="J883" s="88"/>
      <c r="K883" s="88"/>
      <c r="L883" s="88"/>
      <c r="M883" s="88"/>
      <c r="N883" s="88"/>
      <c r="O883" s="88"/>
      <c r="P883" s="89"/>
      <c r="Q883" s="89"/>
      <c r="R883" s="89"/>
      <c r="S883" s="88"/>
      <c r="T883" s="88"/>
    </row>
    <row r="884" spans="1:20" ht="15.75" customHeight="1" x14ac:dyDescent="0.25">
      <c r="A884" s="88"/>
      <c r="B884" s="88"/>
      <c r="J884" s="88"/>
      <c r="K884" s="88"/>
      <c r="L884" s="88"/>
      <c r="M884" s="88"/>
      <c r="N884" s="88"/>
      <c r="O884" s="88"/>
      <c r="P884" s="89"/>
      <c r="Q884" s="89"/>
      <c r="R884" s="89"/>
      <c r="S884" s="88"/>
      <c r="T884" s="88"/>
    </row>
    <row r="885" spans="1:20" ht="15.75" customHeight="1" x14ac:dyDescent="0.25">
      <c r="A885" s="88"/>
      <c r="B885" s="88"/>
      <c r="J885" s="88"/>
      <c r="K885" s="88"/>
      <c r="L885" s="88"/>
      <c r="M885" s="88"/>
      <c r="N885" s="88"/>
      <c r="O885" s="88"/>
      <c r="P885" s="89"/>
      <c r="Q885" s="89"/>
      <c r="R885" s="89"/>
      <c r="S885" s="88"/>
      <c r="T885" s="88"/>
    </row>
    <row r="886" spans="1:20" ht="15.75" customHeight="1" x14ac:dyDescent="0.25">
      <c r="A886" s="88"/>
      <c r="B886" s="88"/>
      <c r="J886" s="88"/>
      <c r="K886" s="88"/>
      <c r="L886" s="88"/>
      <c r="M886" s="88"/>
      <c r="N886" s="88"/>
      <c r="O886" s="88"/>
      <c r="P886" s="89"/>
      <c r="Q886" s="89"/>
      <c r="R886" s="89"/>
      <c r="S886" s="88"/>
      <c r="T886" s="88"/>
    </row>
    <row r="887" spans="1:20" ht="15.75" customHeight="1" x14ac:dyDescent="0.25">
      <c r="A887" s="88"/>
      <c r="B887" s="88"/>
      <c r="J887" s="88"/>
      <c r="K887" s="88"/>
      <c r="L887" s="88"/>
      <c r="M887" s="88"/>
      <c r="N887" s="88"/>
      <c r="O887" s="88"/>
      <c r="P887" s="89"/>
      <c r="Q887" s="89"/>
      <c r="R887" s="89"/>
      <c r="S887" s="88"/>
      <c r="T887" s="88"/>
    </row>
    <row r="888" spans="1:20" ht="15.75" customHeight="1" x14ac:dyDescent="0.25">
      <c r="A888" s="88"/>
      <c r="B888" s="88"/>
      <c r="J888" s="88"/>
      <c r="K888" s="88"/>
      <c r="L888" s="88"/>
      <c r="M888" s="88"/>
      <c r="N888" s="88"/>
      <c r="O888" s="88"/>
      <c r="P888" s="89"/>
      <c r="Q888" s="89"/>
      <c r="R888" s="89"/>
      <c r="S888" s="88"/>
      <c r="T888" s="88"/>
    </row>
    <row r="889" spans="1:20" ht="15.75" customHeight="1" x14ac:dyDescent="0.25">
      <c r="A889" s="88"/>
      <c r="B889" s="88"/>
      <c r="J889" s="88"/>
      <c r="K889" s="88"/>
      <c r="L889" s="88"/>
      <c r="M889" s="88"/>
      <c r="N889" s="88"/>
      <c r="O889" s="88"/>
      <c r="P889" s="89"/>
      <c r="Q889" s="89"/>
      <c r="R889" s="89"/>
      <c r="S889" s="88"/>
      <c r="T889" s="88"/>
    </row>
    <row r="890" spans="1:20" ht="15.75" customHeight="1" x14ac:dyDescent="0.25">
      <c r="A890" s="88"/>
      <c r="B890" s="88"/>
      <c r="J890" s="88"/>
      <c r="K890" s="88"/>
      <c r="L890" s="88"/>
      <c r="M890" s="88"/>
      <c r="N890" s="88"/>
      <c r="O890" s="88"/>
      <c r="P890" s="89"/>
      <c r="Q890" s="89"/>
      <c r="R890" s="89"/>
      <c r="S890" s="88"/>
      <c r="T890" s="88"/>
    </row>
    <row r="891" spans="1:20" ht="15.75" customHeight="1" x14ac:dyDescent="0.25">
      <c r="A891" s="88"/>
      <c r="B891" s="88"/>
      <c r="J891" s="88"/>
      <c r="K891" s="88"/>
      <c r="L891" s="88"/>
      <c r="M891" s="88"/>
      <c r="N891" s="88"/>
      <c r="O891" s="88"/>
      <c r="P891" s="89"/>
      <c r="Q891" s="89"/>
      <c r="R891" s="89"/>
      <c r="S891" s="88"/>
      <c r="T891" s="88"/>
    </row>
    <row r="892" spans="1:20" ht="15.75" customHeight="1" x14ac:dyDescent="0.25">
      <c r="A892" s="88"/>
      <c r="B892" s="88"/>
      <c r="J892" s="88"/>
      <c r="K892" s="88"/>
      <c r="L892" s="88"/>
      <c r="M892" s="88"/>
      <c r="N892" s="88"/>
      <c r="O892" s="88"/>
      <c r="P892" s="89"/>
      <c r="Q892" s="89"/>
      <c r="R892" s="89"/>
      <c r="S892" s="88"/>
      <c r="T892" s="88"/>
    </row>
    <row r="893" spans="1:20" ht="15.75" customHeight="1" x14ac:dyDescent="0.25">
      <c r="A893" s="88"/>
      <c r="B893" s="88"/>
      <c r="J893" s="88"/>
      <c r="K893" s="88"/>
      <c r="L893" s="88"/>
      <c r="M893" s="88"/>
      <c r="N893" s="88"/>
      <c r="O893" s="88"/>
      <c r="P893" s="89"/>
      <c r="Q893" s="89"/>
      <c r="R893" s="89"/>
      <c r="S893" s="88"/>
      <c r="T893" s="88"/>
    </row>
    <row r="894" spans="1:20" ht="15.75" customHeight="1" x14ac:dyDescent="0.25">
      <c r="A894" s="88"/>
      <c r="B894" s="88"/>
      <c r="J894" s="88"/>
      <c r="K894" s="88"/>
      <c r="L894" s="88"/>
      <c r="M894" s="88"/>
      <c r="N894" s="88"/>
      <c r="O894" s="88"/>
      <c r="P894" s="89"/>
      <c r="Q894" s="89"/>
      <c r="R894" s="89"/>
      <c r="S894" s="88"/>
      <c r="T894" s="88"/>
    </row>
    <row r="895" spans="1:20" ht="15.75" customHeight="1" x14ac:dyDescent="0.25">
      <c r="A895" s="88"/>
      <c r="B895" s="88"/>
      <c r="J895" s="88"/>
      <c r="K895" s="88"/>
      <c r="L895" s="88"/>
      <c r="M895" s="88"/>
      <c r="N895" s="88"/>
      <c r="O895" s="88"/>
      <c r="P895" s="89"/>
      <c r="Q895" s="89"/>
      <c r="R895" s="89"/>
      <c r="S895" s="88"/>
      <c r="T895" s="88"/>
    </row>
    <row r="896" spans="1:20" ht="15.75" customHeight="1" x14ac:dyDescent="0.25">
      <c r="A896" s="88"/>
      <c r="B896" s="88"/>
      <c r="J896" s="88"/>
      <c r="K896" s="88"/>
      <c r="L896" s="88"/>
      <c r="M896" s="88"/>
      <c r="N896" s="88"/>
      <c r="O896" s="88"/>
      <c r="P896" s="89"/>
      <c r="Q896" s="89"/>
      <c r="R896" s="89"/>
      <c r="S896" s="88"/>
      <c r="T896" s="88"/>
    </row>
    <row r="897" spans="1:20" ht="15.75" customHeight="1" x14ac:dyDescent="0.25">
      <c r="A897" s="88"/>
      <c r="B897" s="88"/>
      <c r="J897" s="88"/>
      <c r="K897" s="88"/>
      <c r="L897" s="88"/>
      <c r="M897" s="88"/>
      <c r="N897" s="88"/>
      <c r="O897" s="88"/>
      <c r="P897" s="89"/>
      <c r="Q897" s="89"/>
      <c r="R897" s="89"/>
      <c r="S897" s="88"/>
      <c r="T897" s="88"/>
    </row>
    <row r="898" spans="1:20" ht="15.75" customHeight="1" x14ac:dyDescent="0.25">
      <c r="A898" s="88"/>
      <c r="B898" s="88"/>
      <c r="J898" s="88"/>
      <c r="K898" s="88"/>
      <c r="L898" s="88"/>
      <c r="M898" s="88"/>
      <c r="N898" s="88"/>
      <c r="O898" s="88"/>
      <c r="P898" s="89"/>
      <c r="Q898" s="89"/>
      <c r="R898" s="89"/>
      <c r="S898" s="88"/>
      <c r="T898" s="88"/>
    </row>
    <row r="899" spans="1:20" ht="15.75" customHeight="1" x14ac:dyDescent="0.25">
      <c r="A899" s="88"/>
      <c r="B899" s="88"/>
      <c r="J899" s="88"/>
      <c r="K899" s="88"/>
      <c r="L899" s="88"/>
      <c r="M899" s="88"/>
      <c r="N899" s="88"/>
      <c r="O899" s="88"/>
      <c r="P899" s="89"/>
      <c r="Q899" s="89"/>
      <c r="R899" s="89"/>
      <c r="S899" s="88"/>
      <c r="T899" s="88"/>
    </row>
    <row r="900" spans="1:20" ht="15.75" customHeight="1" x14ac:dyDescent="0.25">
      <c r="A900" s="88"/>
      <c r="B900" s="88"/>
      <c r="J900" s="88"/>
      <c r="K900" s="88"/>
      <c r="L900" s="88"/>
      <c r="M900" s="88"/>
      <c r="N900" s="88"/>
      <c r="O900" s="88"/>
      <c r="P900" s="89"/>
      <c r="Q900" s="89"/>
      <c r="R900" s="89"/>
      <c r="S900" s="88"/>
      <c r="T900" s="88"/>
    </row>
    <row r="901" spans="1:20" ht="15.75" customHeight="1" x14ac:dyDescent="0.25">
      <c r="A901" s="88"/>
      <c r="B901" s="88"/>
      <c r="J901" s="88"/>
      <c r="K901" s="88"/>
      <c r="L901" s="88"/>
      <c r="M901" s="88"/>
      <c r="N901" s="88"/>
      <c r="O901" s="88"/>
      <c r="P901" s="89"/>
      <c r="Q901" s="89"/>
      <c r="R901" s="89"/>
      <c r="S901" s="88"/>
      <c r="T901" s="88"/>
    </row>
    <row r="902" spans="1:20" ht="15.75" customHeight="1" x14ac:dyDescent="0.25">
      <c r="A902" s="88"/>
      <c r="B902" s="88"/>
      <c r="J902" s="88"/>
      <c r="K902" s="88"/>
      <c r="L902" s="88"/>
      <c r="M902" s="88"/>
      <c r="N902" s="88"/>
      <c r="O902" s="88"/>
      <c r="P902" s="89"/>
      <c r="Q902" s="89"/>
      <c r="R902" s="89"/>
      <c r="S902" s="88"/>
      <c r="T902" s="88"/>
    </row>
    <row r="903" spans="1:20" ht="15.75" customHeight="1" x14ac:dyDescent="0.25">
      <c r="A903" s="88"/>
      <c r="B903" s="88"/>
      <c r="J903" s="88"/>
      <c r="K903" s="88"/>
      <c r="L903" s="88"/>
      <c r="M903" s="88"/>
      <c r="N903" s="88"/>
      <c r="O903" s="88"/>
      <c r="P903" s="89"/>
      <c r="Q903" s="89"/>
      <c r="R903" s="89"/>
      <c r="S903" s="88"/>
      <c r="T903" s="88"/>
    </row>
    <row r="904" spans="1:20" ht="15.75" customHeight="1" x14ac:dyDescent="0.25">
      <c r="A904" s="88"/>
      <c r="B904" s="88"/>
      <c r="J904" s="88"/>
      <c r="K904" s="88"/>
      <c r="L904" s="88"/>
      <c r="M904" s="88"/>
      <c r="N904" s="88"/>
      <c r="O904" s="88"/>
      <c r="P904" s="89"/>
      <c r="Q904" s="89"/>
      <c r="R904" s="89"/>
      <c r="S904" s="88"/>
      <c r="T904" s="88"/>
    </row>
    <row r="905" spans="1:20" ht="15.75" customHeight="1" x14ac:dyDescent="0.25">
      <c r="A905" s="88"/>
      <c r="B905" s="88"/>
      <c r="J905" s="88"/>
      <c r="K905" s="88"/>
      <c r="L905" s="88"/>
      <c r="M905" s="88"/>
      <c r="N905" s="88"/>
      <c r="O905" s="88"/>
      <c r="P905" s="89"/>
      <c r="Q905" s="89"/>
      <c r="R905" s="89"/>
      <c r="S905" s="88"/>
      <c r="T905" s="88"/>
    </row>
    <row r="906" spans="1:20" ht="15.75" customHeight="1" x14ac:dyDescent="0.25">
      <c r="A906" s="88"/>
      <c r="B906" s="88"/>
      <c r="J906" s="88"/>
      <c r="K906" s="88"/>
      <c r="L906" s="88"/>
      <c r="M906" s="88"/>
      <c r="N906" s="88"/>
      <c r="O906" s="88"/>
      <c r="P906" s="89"/>
      <c r="Q906" s="89"/>
      <c r="R906" s="89"/>
      <c r="S906" s="88"/>
      <c r="T906" s="88"/>
    </row>
    <row r="907" spans="1:20" ht="15.75" customHeight="1" x14ac:dyDescent="0.25">
      <c r="A907" s="88"/>
      <c r="B907" s="88"/>
      <c r="J907" s="88"/>
      <c r="K907" s="88"/>
      <c r="L907" s="88"/>
      <c r="M907" s="88"/>
      <c r="N907" s="88"/>
      <c r="O907" s="88"/>
      <c r="P907" s="89"/>
      <c r="Q907" s="89"/>
      <c r="R907" s="89"/>
      <c r="S907" s="88"/>
      <c r="T907" s="88"/>
    </row>
    <row r="908" spans="1:20" ht="15.75" customHeight="1" x14ac:dyDescent="0.25">
      <c r="A908" s="88"/>
      <c r="B908" s="88"/>
      <c r="J908" s="88"/>
      <c r="K908" s="88"/>
      <c r="L908" s="88"/>
      <c r="M908" s="88"/>
      <c r="N908" s="88"/>
      <c r="O908" s="88"/>
      <c r="P908" s="89"/>
      <c r="Q908" s="89"/>
      <c r="R908" s="89"/>
      <c r="S908" s="88"/>
      <c r="T908" s="88"/>
    </row>
    <row r="909" spans="1:20" ht="15.75" customHeight="1" x14ac:dyDescent="0.25">
      <c r="A909" s="88"/>
      <c r="B909" s="88"/>
      <c r="J909" s="88"/>
      <c r="K909" s="88"/>
      <c r="L909" s="88"/>
      <c r="M909" s="88"/>
      <c r="N909" s="88"/>
      <c r="O909" s="88"/>
      <c r="P909" s="89"/>
      <c r="Q909" s="89"/>
      <c r="R909" s="89"/>
      <c r="S909" s="88"/>
      <c r="T909" s="88"/>
    </row>
    <row r="910" spans="1:20" ht="15.75" customHeight="1" x14ac:dyDescent="0.25">
      <c r="A910" s="88"/>
      <c r="B910" s="88"/>
      <c r="J910" s="88"/>
      <c r="K910" s="88"/>
      <c r="L910" s="88"/>
      <c r="M910" s="88"/>
      <c r="N910" s="88"/>
      <c r="O910" s="88"/>
      <c r="P910" s="89"/>
      <c r="Q910" s="89"/>
      <c r="R910" s="89"/>
      <c r="S910" s="88"/>
      <c r="T910" s="88"/>
    </row>
    <row r="911" spans="1:20" ht="15.75" customHeight="1" x14ac:dyDescent="0.25">
      <c r="A911" s="88"/>
      <c r="B911" s="88"/>
      <c r="J911" s="88"/>
      <c r="K911" s="88"/>
      <c r="L911" s="88"/>
      <c r="M911" s="88"/>
      <c r="N911" s="88"/>
      <c r="O911" s="88"/>
      <c r="P911" s="89"/>
      <c r="Q911" s="89"/>
      <c r="R911" s="89"/>
      <c r="S911" s="88"/>
      <c r="T911" s="88"/>
    </row>
    <row r="912" spans="1:20" ht="15.75" customHeight="1" x14ac:dyDescent="0.25">
      <c r="A912" s="88"/>
      <c r="B912" s="88"/>
      <c r="J912" s="88"/>
      <c r="K912" s="88"/>
      <c r="L912" s="88"/>
      <c r="M912" s="88"/>
      <c r="N912" s="88"/>
      <c r="O912" s="88"/>
      <c r="P912" s="89"/>
      <c r="Q912" s="89"/>
      <c r="R912" s="89"/>
      <c r="S912" s="88"/>
      <c r="T912" s="88"/>
    </row>
    <row r="913" spans="1:20" ht="15.75" customHeight="1" x14ac:dyDescent="0.25">
      <c r="A913" s="88"/>
      <c r="B913" s="88"/>
      <c r="J913" s="88"/>
      <c r="K913" s="88"/>
      <c r="L913" s="88"/>
      <c r="M913" s="88"/>
      <c r="N913" s="88"/>
      <c r="O913" s="88"/>
      <c r="P913" s="89"/>
      <c r="Q913" s="89"/>
      <c r="R913" s="89"/>
      <c r="S913" s="88"/>
      <c r="T913" s="88"/>
    </row>
    <row r="914" spans="1:20" ht="15.75" customHeight="1" x14ac:dyDescent="0.25">
      <c r="A914" s="88"/>
      <c r="B914" s="88"/>
      <c r="J914" s="88"/>
      <c r="K914" s="88"/>
      <c r="L914" s="88"/>
      <c r="M914" s="88"/>
      <c r="N914" s="88"/>
      <c r="O914" s="88"/>
      <c r="P914" s="89"/>
      <c r="Q914" s="89"/>
      <c r="R914" s="89"/>
      <c r="S914" s="88"/>
      <c r="T914" s="88"/>
    </row>
    <row r="915" spans="1:20" ht="15.75" customHeight="1" x14ac:dyDescent="0.25">
      <c r="A915" s="88"/>
      <c r="B915" s="88"/>
      <c r="J915" s="88"/>
      <c r="K915" s="88"/>
      <c r="L915" s="88"/>
      <c r="M915" s="88"/>
      <c r="N915" s="88"/>
      <c r="O915" s="88"/>
      <c r="P915" s="89"/>
      <c r="Q915" s="89"/>
      <c r="R915" s="89"/>
      <c r="S915" s="88"/>
      <c r="T915" s="88"/>
    </row>
    <row r="916" spans="1:20" ht="15.75" customHeight="1" x14ac:dyDescent="0.25">
      <c r="A916" s="88"/>
      <c r="B916" s="88"/>
      <c r="J916" s="88"/>
      <c r="K916" s="88"/>
      <c r="L916" s="88"/>
      <c r="M916" s="88"/>
      <c r="N916" s="88"/>
      <c r="O916" s="88"/>
      <c r="P916" s="89"/>
      <c r="Q916" s="89"/>
      <c r="R916" s="89"/>
      <c r="S916" s="88"/>
      <c r="T916" s="88"/>
    </row>
    <row r="917" spans="1:20" ht="15.75" customHeight="1" x14ac:dyDescent="0.25">
      <c r="A917" s="88"/>
      <c r="B917" s="88"/>
      <c r="J917" s="88"/>
      <c r="K917" s="88"/>
      <c r="L917" s="88"/>
      <c r="M917" s="88"/>
      <c r="N917" s="88"/>
      <c r="O917" s="88"/>
      <c r="P917" s="89"/>
      <c r="Q917" s="89"/>
      <c r="R917" s="89"/>
      <c r="S917" s="88"/>
      <c r="T917" s="88"/>
    </row>
    <row r="918" spans="1:20" ht="15.75" customHeight="1" x14ac:dyDescent="0.25">
      <c r="A918" s="88"/>
      <c r="B918" s="88"/>
      <c r="J918" s="88"/>
      <c r="K918" s="88"/>
      <c r="L918" s="88"/>
      <c r="M918" s="88"/>
      <c r="N918" s="88"/>
      <c r="O918" s="88"/>
      <c r="P918" s="89"/>
      <c r="Q918" s="89"/>
      <c r="R918" s="89"/>
      <c r="S918" s="88"/>
      <c r="T918" s="88"/>
    </row>
    <row r="919" spans="1:20" ht="15.75" customHeight="1" x14ac:dyDescent="0.25">
      <c r="A919" s="88"/>
      <c r="B919" s="88"/>
      <c r="J919" s="88"/>
      <c r="K919" s="88"/>
      <c r="L919" s="88"/>
      <c r="M919" s="88"/>
      <c r="N919" s="88"/>
      <c r="O919" s="88"/>
      <c r="P919" s="89"/>
      <c r="Q919" s="89"/>
      <c r="R919" s="89"/>
      <c r="S919" s="88"/>
      <c r="T919" s="88"/>
    </row>
    <row r="920" spans="1:20" ht="15.75" customHeight="1" x14ac:dyDescent="0.25">
      <c r="A920" s="88"/>
      <c r="B920" s="88"/>
      <c r="J920" s="88"/>
      <c r="K920" s="88"/>
      <c r="L920" s="88"/>
      <c r="M920" s="88"/>
      <c r="N920" s="88"/>
      <c r="O920" s="88"/>
      <c r="P920" s="89"/>
      <c r="Q920" s="89"/>
      <c r="R920" s="89"/>
      <c r="S920" s="88"/>
      <c r="T920" s="88"/>
    </row>
    <row r="921" spans="1:20" ht="15.75" customHeight="1" x14ac:dyDescent="0.25">
      <c r="A921" s="88"/>
      <c r="B921" s="88"/>
      <c r="J921" s="88"/>
      <c r="K921" s="88"/>
      <c r="L921" s="88"/>
      <c r="M921" s="88"/>
      <c r="N921" s="88"/>
      <c r="O921" s="88"/>
      <c r="P921" s="89"/>
      <c r="Q921" s="89"/>
      <c r="R921" s="89"/>
      <c r="S921" s="88"/>
      <c r="T921" s="88"/>
    </row>
    <row r="922" spans="1:20" ht="15.75" customHeight="1" x14ac:dyDescent="0.25">
      <c r="A922" s="88"/>
      <c r="B922" s="88"/>
      <c r="J922" s="88"/>
      <c r="K922" s="88"/>
      <c r="L922" s="88"/>
      <c r="M922" s="88"/>
      <c r="N922" s="88"/>
      <c r="O922" s="88"/>
      <c r="P922" s="89"/>
      <c r="Q922" s="89"/>
      <c r="R922" s="89"/>
      <c r="S922" s="88"/>
      <c r="T922" s="88"/>
    </row>
    <row r="923" spans="1:20" ht="15.75" customHeight="1" x14ac:dyDescent="0.25">
      <c r="A923" s="88"/>
      <c r="B923" s="88"/>
      <c r="J923" s="88"/>
      <c r="K923" s="88"/>
      <c r="L923" s="88"/>
      <c r="M923" s="88"/>
      <c r="N923" s="88"/>
      <c r="O923" s="88"/>
      <c r="P923" s="89"/>
      <c r="Q923" s="89"/>
      <c r="R923" s="89"/>
      <c r="S923" s="88"/>
      <c r="T923" s="88"/>
    </row>
    <row r="924" spans="1:20" ht="15.75" customHeight="1" x14ac:dyDescent="0.25">
      <c r="A924" s="88"/>
      <c r="B924" s="88"/>
      <c r="J924" s="88"/>
      <c r="K924" s="88"/>
      <c r="L924" s="88"/>
      <c r="M924" s="88"/>
      <c r="N924" s="88"/>
      <c r="O924" s="88"/>
      <c r="P924" s="89"/>
      <c r="Q924" s="89"/>
      <c r="R924" s="89"/>
      <c r="S924" s="88"/>
      <c r="T924" s="88"/>
    </row>
    <row r="925" spans="1:20" ht="15.75" customHeight="1" x14ac:dyDescent="0.25">
      <c r="A925" s="88"/>
      <c r="B925" s="88"/>
      <c r="J925" s="88"/>
      <c r="K925" s="88"/>
      <c r="L925" s="88"/>
      <c r="M925" s="88"/>
      <c r="N925" s="88"/>
      <c r="O925" s="88"/>
      <c r="P925" s="89"/>
      <c r="Q925" s="89"/>
      <c r="R925" s="89"/>
      <c r="S925" s="88"/>
      <c r="T925" s="88"/>
    </row>
    <row r="926" spans="1:20" ht="15.75" customHeight="1" x14ac:dyDescent="0.25">
      <c r="A926" s="88"/>
      <c r="B926" s="88"/>
      <c r="J926" s="88"/>
      <c r="K926" s="88"/>
      <c r="L926" s="88"/>
      <c r="M926" s="88"/>
      <c r="N926" s="88"/>
      <c r="O926" s="88"/>
      <c r="P926" s="89"/>
      <c r="Q926" s="89"/>
      <c r="R926" s="89"/>
      <c r="S926" s="88"/>
      <c r="T926" s="88"/>
    </row>
    <row r="927" spans="1:20" ht="15.75" customHeight="1" x14ac:dyDescent="0.25">
      <c r="A927" s="88"/>
      <c r="B927" s="88"/>
      <c r="J927" s="88"/>
      <c r="K927" s="88"/>
      <c r="L927" s="88"/>
      <c r="M927" s="88"/>
      <c r="N927" s="88"/>
      <c r="O927" s="88"/>
      <c r="P927" s="89"/>
      <c r="Q927" s="89"/>
      <c r="R927" s="89"/>
      <c r="S927" s="88"/>
      <c r="T927" s="88"/>
    </row>
    <row r="928" spans="1:20" ht="15.75" customHeight="1" x14ac:dyDescent="0.25">
      <c r="A928" s="88"/>
      <c r="B928" s="88"/>
      <c r="J928" s="88"/>
      <c r="K928" s="88"/>
      <c r="L928" s="88"/>
      <c r="M928" s="88"/>
      <c r="N928" s="88"/>
      <c r="O928" s="88"/>
      <c r="P928" s="89"/>
      <c r="Q928" s="89"/>
      <c r="R928" s="89"/>
      <c r="S928" s="88"/>
      <c r="T928" s="88"/>
    </row>
    <row r="929" spans="1:20" ht="15.75" customHeight="1" x14ac:dyDescent="0.25">
      <c r="A929" s="88"/>
      <c r="B929" s="88"/>
      <c r="J929" s="88"/>
      <c r="K929" s="88"/>
      <c r="L929" s="88"/>
      <c r="M929" s="88"/>
      <c r="N929" s="88"/>
      <c r="O929" s="88"/>
      <c r="P929" s="89"/>
      <c r="Q929" s="89"/>
      <c r="R929" s="89"/>
      <c r="S929" s="88"/>
      <c r="T929" s="88"/>
    </row>
    <row r="930" spans="1:20" ht="15.75" customHeight="1" x14ac:dyDescent="0.25">
      <c r="A930" s="88"/>
      <c r="B930" s="88"/>
      <c r="J930" s="88"/>
      <c r="K930" s="88"/>
      <c r="L930" s="88"/>
      <c r="M930" s="88"/>
      <c r="N930" s="88"/>
      <c r="O930" s="88"/>
      <c r="P930" s="89"/>
      <c r="Q930" s="89"/>
      <c r="R930" s="89"/>
      <c r="S930" s="88"/>
      <c r="T930" s="88"/>
    </row>
    <row r="931" spans="1:20" ht="15.75" customHeight="1" x14ac:dyDescent="0.25">
      <c r="A931" s="88"/>
      <c r="B931" s="88"/>
      <c r="J931" s="88"/>
      <c r="K931" s="88"/>
      <c r="L931" s="88"/>
      <c r="M931" s="88"/>
      <c r="N931" s="88"/>
      <c r="O931" s="88"/>
      <c r="P931" s="89"/>
      <c r="Q931" s="89"/>
      <c r="R931" s="89"/>
      <c r="S931" s="88"/>
      <c r="T931" s="88"/>
    </row>
    <row r="932" spans="1:20" ht="15.75" customHeight="1" x14ac:dyDescent="0.25">
      <c r="A932" s="88"/>
      <c r="B932" s="88"/>
      <c r="J932" s="88"/>
      <c r="K932" s="88"/>
      <c r="L932" s="88"/>
      <c r="M932" s="88"/>
      <c r="N932" s="88"/>
      <c r="O932" s="88"/>
      <c r="P932" s="89"/>
      <c r="Q932" s="89"/>
      <c r="R932" s="89"/>
      <c r="S932" s="88"/>
      <c r="T932" s="88"/>
    </row>
    <row r="933" spans="1:20" ht="15.75" customHeight="1" x14ac:dyDescent="0.25">
      <c r="A933" s="88"/>
      <c r="B933" s="88"/>
      <c r="J933" s="88"/>
      <c r="K933" s="88"/>
      <c r="L933" s="88"/>
      <c r="M933" s="88"/>
      <c r="N933" s="88"/>
      <c r="O933" s="88"/>
      <c r="P933" s="89"/>
      <c r="Q933" s="89"/>
      <c r="R933" s="89"/>
      <c r="S933" s="88"/>
      <c r="T933" s="88"/>
    </row>
    <row r="934" spans="1:20" ht="15.75" customHeight="1" x14ac:dyDescent="0.25">
      <c r="A934" s="88"/>
      <c r="B934" s="88"/>
      <c r="J934" s="88"/>
      <c r="K934" s="88"/>
      <c r="L934" s="88"/>
      <c r="M934" s="88"/>
      <c r="N934" s="88"/>
      <c r="O934" s="88"/>
      <c r="P934" s="89"/>
      <c r="Q934" s="89"/>
      <c r="R934" s="89"/>
      <c r="S934" s="88"/>
      <c r="T934" s="88"/>
    </row>
    <row r="935" spans="1:20" ht="15.75" customHeight="1" x14ac:dyDescent="0.25">
      <c r="A935" s="88"/>
      <c r="B935" s="88"/>
      <c r="J935" s="88"/>
      <c r="K935" s="88"/>
      <c r="L935" s="88"/>
      <c r="M935" s="88"/>
      <c r="N935" s="88"/>
      <c r="O935" s="88"/>
      <c r="P935" s="89"/>
      <c r="Q935" s="89"/>
      <c r="R935" s="89"/>
      <c r="S935" s="88"/>
      <c r="T935" s="88"/>
    </row>
    <row r="936" spans="1:20" ht="15.75" customHeight="1" x14ac:dyDescent="0.25">
      <c r="A936" s="88"/>
      <c r="B936" s="88"/>
      <c r="J936" s="88"/>
      <c r="K936" s="88"/>
      <c r="L936" s="88"/>
      <c r="M936" s="88"/>
      <c r="N936" s="88"/>
      <c r="O936" s="88"/>
      <c r="P936" s="89"/>
      <c r="Q936" s="89"/>
      <c r="R936" s="89"/>
      <c r="S936" s="88"/>
      <c r="T936" s="88"/>
    </row>
    <row r="937" spans="1:20" ht="15.75" customHeight="1" x14ac:dyDescent="0.25">
      <c r="A937" s="88"/>
      <c r="B937" s="88"/>
      <c r="J937" s="88"/>
      <c r="K937" s="88"/>
      <c r="L937" s="88"/>
      <c r="M937" s="88"/>
      <c r="N937" s="88"/>
      <c r="O937" s="88"/>
      <c r="P937" s="89"/>
      <c r="Q937" s="89"/>
      <c r="R937" s="89"/>
      <c r="S937" s="88"/>
      <c r="T937" s="88"/>
    </row>
    <row r="938" spans="1:20" ht="15.75" customHeight="1" x14ac:dyDescent="0.25">
      <c r="A938" s="88"/>
      <c r="B938" s="88"/>
      <c r="J938" s="88"/>
      <c r="K938" s="88"/>
      <c r="L938" s="88"/>
      <c r="M938" s="88"/>
      <c r="N938" s="88"/>
      <c r="O938" s="88"/>
      <c r="P938" s="89"/>
      <c r="Q938" s="89"/>
      <c r="R938" s="89"/>
      <c r="S938" s="88"/>
      <c r="T938" s="88"/>
    </row>
    <row r="939" spans="1:20" ht="15.75" customHeight="1" x14ac:dyDescent="0.25">
      <c r="A939" s="88"/>
      <c r="B939" s="88"/>
      <c r="J939" s="88"/>
      <c r="K939" s="88"/>
      <c r="L939" s="88"/>
      <c r="M939" s="88"/>
      <c r="N939" s="88"/>
      <c r="O939" s="88"/>
      <c r="P939" s="89"/>
      <c r="Q939" s="89"/>
      <c r="R939" s="89"/>
      <c r="S939" s="88"/>
      <c r="T939" s="88"/>
    </row>
    <row r="940" spans="1:20" ht="15.75" customHeight="1" x14ac:dyDescent="0.25">
      <c r="A940" s="88"/>
      <c r="B940" s="88"/>
      <c r="J940" s="88"/>
      <c r="K940" s="88"/>
      <c r="L940" s="88"/>
      <c r="M940" s="88"/>
      <c r="N940" s="88"/>
      <c r="O940" s="88"/>
      <c r="P940" s="89"/>
      <c r="Q940" s="89"/>
      <c r="R940" s="89"/>
      <c r="S940" s="88"/>
      <c r="T940" s="88"/>
    </row>
    <row r="941" spans="1:20" ht="15.75" customHeight="1" x14ac:dyDescent="0.25">
      <c r="A941" s="88"/>
      <c r="B941" s="88"/>
      <c r="J941" s="88"/>
      <c r="K941" s="88"/>
      <c r="L941" s="88"/>
      <c r="M941" s="88"/>
      <c r="N941" s="88"/>
      <c r="O941" s="88"/>
      <c r="P941" s="89"/>
      <c r="Q941" s="89"/>
      <c r="R941" s="89"/>
      <c r="S941" s="88"/>
      <c r="T941" s="88"/>
    </row>
    <row r="942" spans="1:20" ht="15.75" customHeight="1" x14ac:dyDescent="0.25">
      <c r="A942" s="88"/>
      <c r="B942" s="88"/>
      <c r="J942" s="88"/>
      <c r="K942" s="88"/>
      <c r="L942" s="88"/>
      <c r="M942" s="88"/>
      <c r="N942" s="88"/>
      <c r="O942" s="88"/>
      <c r="P942" s="89"/>
      <c r="Q942" s="89"/>
      <c r="R942" s="89"/>
      <c r="S942" s="88"/>
      <c r="T942" s="88"/>
    </row>
    <row r="943" spans="1:20" ht="15.75" customHeight="1" x14ac:dyDescent="0.25">
      <c r="A943" s="88"/>
      <c r="B943" s="88"/>
      <c r="J943" s="88"/>
      <c r="K943" s="88"/>
      <c r="L943" s="88"/>
      <c r="M943" s="88"/>
      <c r="N943" s="88"/>
      <c r="O943" s="88"/>
      <c r="P943" s="89"/>
      <c r="Q943" s="89"/>
      <c r="R943" s="89"/>
      <c r="S943" s="88"/>
      <c r="T943" s="88"/>
    </row>
    <row r="944" spans="1:20" ht="15.75" customHeight="1" x14ac:dyDescent="0.25">
      <c r="A944" s="88"/>
      <c r="B944" s="88"/>
      <c r="J944" s="88"/>
      <c r="K944" s="88"/>
      <c r="L944" s="88"/>
      <c r="M944" s="88"/>
      <c r="N944" s="88"/>
      <c r="O944" s="88"/>
      <c r="P944" s="89"/>
      <c r="Q944" s="89"/>
      <c r="R944" s="89"/>
      <c r="S944" s="88"/>
      <c r="T944" s="88"/>
    </row>
    <row r="945" spans="1:20" ht="15.75" customHeight="1" x14ac:dyDescent="0.25">
      <c r="A945" s="88"/>
      <c r="B945" s="88"/>
      <c r="J945" s="88"/>
      <c r="K945" s="88"/>
      <c r="L945" s="88"/>
      <c r="M945" s="88"/>
      <c r="N945" s="88"/>
      <c r="O945" s="88"/>
      <c r="P945" s="89"/>
      <c r="Q945" s="89"/>
      <c r="R945" s="89"/>
      <c r="S945" s="88"/>
      <c r="T945" s="88"/>
    </row>
    <row r="946" spans="1:20" ht="15.75" customHeight="1" x14ac:dyDescent="0.25">
      <c r="A946" s="88"/>
      <c r="B946" s="88"/>
      <c r="J946" s="88"/>
      <c r="K946" s="88"/>
      <c r="L946" s="88"/>
      <c r="M946" s="88"/>
      <c r="N946" s="88"/>
      <c r="O946" s="88"/>
      <c r="P946" s="89"/>
      <c r="Q946" s="89"/>
      <c r="R946" s="89"/>
      <c r="S946" s="88"/>
      <c r="T946" s="88"/>
    </row>
    <row r="947" spans="1:20" ht="15.75" customHeight="1" x14ac:dyDescent="0.25">
      <c r="A947" s="88"/>
      <c r="B947" s="88"/>
      <c r="J947" s="88"/>
      <c r="K947" s="88"/>
      <c r="L947" s="88"/>
      <c r="M947" s="88"/>
      <c r="N947" s="88"/>
      <c r="O947" s="88"/>
      <c r="P947" s="89"/>
      <c r="Q947" s="89"/>
      <c r="R947" s="89"/>
      <c r="S947" s="88"/>
      <c r="T947" s="88"/>
    </row>
    <row r="948" spans="1:20" ht="15.75" customHeight="1" x14ac:dyDescent="0.25">
      <c r="A948" s="88"/>
      <c r="B948" s="88"/>
      <c r="J948" s="88"/>
      <c r="K948" s="88"/>
      <c r="L948" s="88"/>
      <c r="M948" s="88"/>
      <c r="N948" s="88"/>
      <c r="O948" s="88"/>
      <c r="P948" s="89"/>
      <c r="Q948" s="89"/>
      <c r="R948" s="89"/>
      <c r="S948" s="88"/>
      <c r="T948" s="88"/>
    </row>
    <row r="949" spans="1:20" ht="15.75" customHeight="1" x14ac:dyDescent="0.25">
      <c r="A949" s="88"/>
      <c r="B949" s="88"/>
      <c r="J949" s="88"/>
      <c r="K949" s="88"/>
      <c r="L949" s="88"/>
      <c r="M949" s="88"/>
      <c r="N949" s="88"/>
      <c r="O949" s="88"/>
      <c r="P949" s="89"/>
      <c r="Q949" s="89"/>
      <c r="R949" s="89"/>
      <c r="S949" s="88"/>
      <c r="T949" s="88"/>
    </row>
    <row r="950" spans="1:20" ht="15.75" customHeight="1" x14ac:dyDescent="0.25">
      <c r="A950" s="88"/>
      <c r="B950" s="88"/>
      <c r="J950" s="88"/>
      <c r="K950" s="88"/>
      <c r="L950" s="88"/>
      <c r="M950" s="88"/>
      <c r="N950" s="88"/>
      <c r="O950" s="88"/>
      <c r="P950" s="89"/>
      <c r="Q950" s="89"/>
      <c r="R950" s="89"/>
      <c r="S950" s="88"/>
      <c r="T950" s="88"/>
    </row>
    <row r="951" spans="1:20" ht="15.75" customHeight="1" x14ac:dyDescent="0.25">
      <c r="A951" s="88"/>
      <c r="B951" s="88"/>
      <c r="J951" s="88"/>
      <c r="K951" s="88"/>
      <c r="L951" s="88"/>
      <c r="M951" s="88"/>
      <c r="N951" s="88"/>
      <c r="O951" s="88"/>
      <c r="P951" s="89"/>
      <c r="Q951" s="89"/>
      <c r="R951" s="89"/>
      <c r="S951" s="88"/>
      <c r="T951" s="88"/>
    </row>
    <row r="952" spans="1:20" ht="15.75" customHeight="1" x14ac:dyDescent="0.25">
      <c r="A952" s="88"/>
      <c r="B952" s="88"/>
      <c r="J952" s="88"/>
      <c r="K952" s="88"/>
      <c r="L952" s="88"/>
      <c r="M952" s="88"/>
      <c r="N952" s="88"/>
      <c r="O952" s="88"/>
      <c r="P952" s="89"/>
      <c r="Q952" s="89"/>
      <c r="R952" s="89"/>
      <c r="S952" s="88"/>
      <c r="T952" s="88"/>
    </row>
    <row r="953" spans="1:20" ht="15.75" customHeight="1" x14ac:dyDescent="0.25">
      <c r="A953" s="88"/>
      <c r="B953" s="88"/>
      <c r="J953" s="88"/>
      <c r="K953" s="88"/>
      <c r="L953" s="88"/>
      <c r="M953" s="88"/>
      <c r="N953" s="88"/>
      <c r="O953" s="88"/>
      <c r="P953" s="89"/>
      <c r="Q953" s="89"/>
      <c r="R953" s="89"/>
      <c r="S953" s="88"/>
      <c r="T953" s="88"/>
    </row>
    <row r="954" spans="1:20" ht="15.75" customHeight="1" x14ac:dyDescent="0.25">
      <c r="A954" s="88"/>
      <c r="B954" s="88"/>
      <c r="J954" s="88"/>
      <c r="K954" s="88"/>
      <c r="L954" s="88"/>
      <c r="M954" s="88"/>
      <c r="N954" s="88"/>
      <c r="O954" s="88"/>
      <c r="P954" s="89"/>
      <c r="Q954" s="89"/>
      <c r="R954" s="89"/>
      <c r="S954" s="88"/>
      <c r="T954" s="88"/>
    </row>
    <row r="955" spans="1:20" ht="15.75" customHeight="1" x14ac:dyDescent="0.25">
      <c r="A955" s="88"/>
      <c r="B955" s="88"/>
      <c r="J955" s="88"/>
      <c r="K955" s="88"/>
      <c r="L955" s="88"/>
      <c r="M955" s="88"/>
      <c r="N955" s="88"/>
      <c r="O955" s="88"/>
      <c r="P955" s="89"/>
      <c r="Q955" s="89"/>
      <c r="R955" s="89"/>
      <c r="S955" s="88"/>
      <c r="T955" s="88"/>
    </row>
    <row r="956" spans="1:20" ht="15.75" customHeight="1" x14ac:dyDescent="0.25">
      <c r="A956" s="88"/>
      <c r="B956" s="88"/>
      <c r="J956" s="88"/>
      <c r="K956" s="88"/>
      <c r="L956" s="88"/>
      <c r="M956" s="88"/>
      <c r="N956" s="88"/>
      <c r="O956" s="88"/>
      <c r="P956" s="89"/>
      <c r="Q956" s="89"/>
      <c r="R956" s="89"/>
      <c r="S956" s="88"/>
      <c r="T956" s="88"/>
    </row>
    <row r="957" spans="1:20" ht="15.75" customHeight="1" x14ac:dyDescent="0.25">
      <c r="A957" s="88"/>
      <c r="B957" s="88"/>
      <c r="J957" s="88"/>
      <c r="K957" s="88"/>
      <c r="L957" s="88"/>
      <c r="M957" s="88"/>
      <c r="N957" s="88"/>
      <c r="O957" s="88"/>
      <c r="P957" s="89"/>
      <c r="Q957" s="89"/>
      <c r="R957" s="89"/>
      <c r="S957" s="88"/>
      <c r="T957" s="88"/>
    </row>
    <row r="958" spans="1:20" ht="15.75" customHeight="1" x14ac:dyDescent="0.25">
      <c r="A958" s="88"/>
      <c r="B958" s="88"/>
      <c r="J958" s="88"/>
      <c r="K958" s="88"/>
      <c r="L958" s="88"/>
      <c r="M958" s="88"/>
      <c r="N958" s="88"/>
      <c r="O958" s="88"/>
      <c r="P958" s="89"/>
      <c r="Q958" s="89"/>
      <c r="R958" s="89"/>
      <c r="S958" s="88"/>
      <c r="T958" s="88"/>
    </row>
    <row r="959" spans="1:20" ht="15.75" customHeight="1" x14ac:dyDescent="0.25">
      <c r="A959" s="88"/>
      <c r="B959" s="88"/>
      <c r="J959" s="88"/>
      <c r="K959" s="88"/>
      <c r="L959" s="88"/>
      <c r="M959" s="88"/>
      <c r="N959" s="88"/>
      <c r="O959" s="88"/>
      <c r="P959" s="89"/>
      <c r="Q959" s="89"/>
      <c r="R959" s="89"/>
      <c r="S959" s="88"/>
      <c r="T959" s="88"/>
    </row>
    <row r="960" spans="1:20" ht="15.75" customHeight="1" x14ac:dyDescent="0.25">
      <c r="A960" s="88"/>
      <c r="B960" s="88"/>
      <c r="J960" s="88"/>
      <c r="K960" s="88"/>
      <c r="L960" s="88"/>
      <c r="M960" s="88"/>
      <c r="N960" s="88"/>
      <c r="O960" s="88"/>
      <c r="P960" s="89"/>
      <c r="Q960" s="89"/>
      <c r="R960" s="89"/>
      <c r="S960" s="88"/>
      <c r="T960" s="88"/>
    </row>
    <row r="961" spans="1:20" ht="15.75" customHeight="1" x14ac:dyDescent="0.25">
      <c r="A961" s="88"/>
      <c r="B961" s="88"/>
      <c r="J961" s="88"/>
      <c r="K961" s="88"/>
      <c r="L961" s="88"/>
      <c r="M961" s="88"/>
      <c r="N961" s="88"/>
      <c r="O961" s="88"/>
      <c r="P961" s="89"/>
      <c r="Q961" s="89"/>
      <c r="R961" s="89"/>
      <c r="S961" s="88"/>
      <c r="T961" s="88"/>
    </row>
    <row r="962" spans="1:20" ht="15.75" customHeight="1" x14ac:dyDescent="0.25">
      <c r="A962" s="88"/>
      <c r="B962" s="88"/>
      <c r="J962" s="88"/>
      <c r="K962" s="88"/>
      <c r="L962" s="88"/>
      <c r="M962" s="88"/>
      <c r="N962" s="88"/>
      <c r="O962" s="88"/>
      <c r="P962" s="89"/>
      <c r="Q962" s="89"/>
      <c r="R962" s="89"/>
      <c r="S962" s="88"/>
      <c r="T962" s="88"/>
    </row>
    <row r="963" spans="1:20" ht="15.75" customHeight="1" x14ac:dyDescent="0.25">
      <c r="A963" s="88"/>
      <c r="B963" s="88"/>
      <c r="J963" s="88"/>
      <c r="K963" s="88"/>
      <c r="L963" s="88"/>
      <c r="M963" s="88"/>
      <c r="N963" s="88"/>
      <c r="O963" s="88"/>
      <c r="P963" s="89"/>
      <c r="Q963" s="89"/>
      <c r="R963" s="89"/>
      <c r="S963" s="88"/>
      <c r="T963" s="88"/>
    </row>
    <row r="964" spans="1:20" ht="15.75" customHeight="1" x14ac:dyDescent="0.25">
      <c r="A964" s="88"/>
      <c r="B964" s="88"/>
      <c r="J964" s="88"/>
      <c r="K964" s="88"/>
      <c r="L964" s="88"/>
      <c r="M964" s="88"/>
      <c r="N964" s="88"/>
      <c r="O964" s="88"/>
      <c r="P964" s="89"/>
      <c r="Q964" s="89"/>
      <c r="R964" s="89"/>
      <c r="S964" s="88"/>
      <c r="T964" s="88"/>
    </row>
    <row r="965" spans="1:20" ht="15.75" customHeight="1" x14ac:dyDescent="0.25">
      <c r="A965" s="88"/>
      <c r="B965" s="88"/>
      <c r="J965" s="88"/>
      <c r="K965" s="88"/>
      <c r="L965" s="88"/>
      <c r="M965" s="88"/>
      <c r="N965" s="88"/>
      <c r="O965" s="88"/>
      <c r="P965" s="89"/>
      <c r="Q965" s="89"/>
      <c r="R965" s="89"/>
      <c r="S965" s="88"/>
      <c r="T965" s="88"/>
    </row>
    <row r="966" spans="1:20" ht="15.75" customHeight="1" x14ac:dyDescent="0.25">
      <c r="A966" s="88"/>
      <c r="B966" s="88"/>
      <c r="J966" s="88"/>
      <c r="K966" s="88"/>
      <c r="L966" s="88"/>
      <c r="M966" s="88"/>
      <c r="N966" s="88"/>
      <c r="O966" s="88"/>
      <c r="P966" s="89"/>
      <c r="Q966" s="89"/>
      <c r="R966" s="89"/>
      <c r="S966" s="88"/>
      <c r="T966" s="88"/>
    </row>
    <row r="967" spans="1:20" ht="15.75" customHeight="1" x14ac:dyDescent="0.25">
      <c r="A967" s="88"/>
      <c r="B967" s="88"/>
      <c r="J967" s="88"/>
      <c r="K967" s="88"/>
      <c r="L967" s="88"/>
      <c r="M967" s="88"/>
      <c r="N967" s="88"/>
      <c r="O967" s="88"/>
      <c r="P967" s="89"/>
      <c r="Q967" s="89"/>
      <c r="R967" s="89"/>
      <c r="S967" s="88"/>
      <c r="T967" s="88"/>
    </row>
    <row r="968" spans="1:20" ht="15.75" customHeight="1" x14ac:dyDescent="0.25">
      <c r="A968" s="88"/>
      <c r="B968" s="88"/>
      <c r="J968" s="88"/>
      <c r="K968" s="88"/>
      <c r="L968" s="88"/>
      <c r="M968" s="88"/>
      <c r="N968" s="88"/>
      <c r="O968" s="88"/>
      <c r="P968" s="89"/>
      <c r="Q968" s="89"/>
      <c r="R968" s="89"/>
      <c r="S968" s="88"/>
      <c r="T968" s="88"/>
    </row>
    <row r="969" spans="1:20" ht="15.75" customHeight="1" x14ac:dyDescent="0.25">
      <c r="A969" s="88"/>
      <c r="B969" s="88"/>
      <c r="J969" s="88"/>
      <c r="K969" s="88"/>
      <c r="L969" s="88"/>
      <c r="M969" s="88"/>
      <c r="N969" s="88"/>
      <c r="O969" s="88"/>
      <c r="P969" s="89"/>
      <c r="Q969" s="89"/>
      <c r="R969" s="89"/>
      <c r="S969" s="88"/>
      <c r="T969" s="88"/>
    </row>
    <row r="970" spans="1:20" ht="15.75" customHeight="1" x14ac:dyDescent="0.25">
      <c r="A970" s="88"/>
      <c r="B970" s="88"/>
      <c r="J970" s="88"/>
      <c r="K970" s="88"/>
      <c r="L970" s="88"/>
      <c r="M970" s="88"/>
      <c r="N970" s="88"/>
      <c r="O970" s="88"/>
      <c r="P970" s="89"/>
      <c r="Q970" s="89"/>
      <c r="R970" s="89"/>
      <c r="S970" s="88"/>
      <c r="T970" s="88"/>
    </row>
    <row r="971" spans="1:20" ht="15.75" customHeight="1" x14ac:dyDescent="0.25">
      <c r="A971" s="88"/>
      <c r="B971" s="88"/>
      <c r="J971" s="88"/>
      <c r="K971" s="88"/>
      <c r="L971" s="88"/>
      <c r="M971" s="88"/>
      <c r="N971" s="88"/>
      <c r="O971" s="88"/>
      <c r="P971" s="89"/>
      <c r="Q971" s="89"/>
      <c r="R971" s="89"/>
      <c r="S971" s="88"/>
      <c r="T971" s="88"/>
    </row>
    <row r="972" spans="1:20" ht="15.75" customHeight="1" x14ac:dyDescent="0.25">
      <c r="A972" s="88"/>
      <c r="B972" s="88"/>
      <c r="J972" s="88"/>
      <c r="K972" s="88"/>
      <c r="L972" s="88"/>
      <c r="M972" s="88"/>
      <c r="N972" s="88"/>
      <c r="O972" s="88"/>
      <c r="P972" s="89"/>
      <c r="Q972" s="89"/>
      <c r="R972" s="89"/>
      <c r="S972" s="88"/>
      <c r="T972" s="88"/>
    </row>
    <row r="973" spans="1:20" ht="15.75" customHeight="1" x14ac:dyDescent="0.25">
      <c r="A973" s="88"/>
      <c r="B973" s="88"/>
      <c r="J973" s="88"/>
      <c r="K973" s="88"/>
      <c r="L973" s="88"/>
      <c r="M973" s="88"/>
      <c r="N973" s="88"/>
      <c r="O973" s="88"/>
      <c r="P973" s="89"/>
      <c r="Q973" s="89"/>
      <c r="R973" s="89"/>
      <c r="S973" s="88"/>
      <c r="T973" s="88"/>
    </row>
    <row r="974" spans="1:20" ht="15.75" customHeight="1" x14ac:dyDescent="0.25">
      <c r="A974" s="88"/>
      <c r="B974" s="88"/>
      <c r="J974" s="88"/>
      <c r="K974" s="88"/>
      <c r="L974" s="88"/>
      <c r="M974" s="88"/>
      <c r="N974" s="88"/>
      <c r="O974" s="88"/>
      <c r="P974" s="89"/>
      <c r="Q974" s="89"/>
      <c r="R974" s="89"/>
      <c r="S974" s="88"/>
      <c r="T974" s="88"/>
    </row>
    <row r="975" spans="1:20" ht="15.75" customHeight="1" x14ac:dyDescent="0.25">
      <c r="A975" s="88"/>
      <c r="B975" s="88"/>
      <c r="J975" s="88"/>
      <c r="K975" s="88"/>
      <c r="L975" s="88"/>
      <c r="M975" s="88"/>
      <c r="N975" s="88"/>
      <c r="O975" s="88"/>
      <c r="P975" s="89"/>
      <c r="Q975" s="89"/>
      <c r="R975" s="89"/>
      <c r="S975" s="88"/>
      <c r="T975" s="88"/>
    </row>
    <row r="976" spans="1:20" ht="15.75" customHeight="1" x14ac:dyDescent="0.25">
      <c r="A976" s="88"/>
      <c r="B976" s="88"/>
      <c r="J976" s="88"/>
      <c r="K976" s="88"/>
      <c r="L976" s="88"/>
      <c r="M976" s="88"/>
      <c r="N976" s="88"/>
      <c r="O976" s="88"/>
      <c r="P976" s="89"/>
      <c r="Q976" s="89"/>
      <c r="R976" s="89"/>
      <c r="S976" s="88"/>
      <c r="T976" s="88"/>
    </row>
    <row r="977" spans="1:20" ht="15.75" customHeight="1" x14ac:dyDescent="0.25">
      <c r="A977" s="88"/>
      <c r="B977" s="88"/>
      <c r="J977" s="88"/>
      <c r="K977" s="88"/>
      <c r="L977" s="88"/>
      <c r="M977" s="88"/>
      <c r="N977" s="88"/>
      <c r="O977" s="88"/>
      <c r="P977" s="89"/>
      <c r="Q977" s="89"/>
      <c r="R977" s="89"/>
      <c r="S977" s="88"/>
      <c r="T977" s="88"/>
    </row>
    <row r="978" spans="1:20" ht="15.75" customHeight="1" x14ac:dyDescent="0.25">
      <c r="A978" s="88"/>
      <c r="B978" s="88"/>
      <c r="J978" s="88"/>
      <c r="K978" s="88"/>
      <c r="L978" s="88"/>
      <c r="M978" s="88"/>
      <c r="N978" s="88"/>
      <c r="O978" s="88"/>
      <c r="P978" s="89"/>
      <c r="Q978" s="89"/>
      <c r="R978" s="89"/>
      <c r="S978" s="88"/>
      <c r="T978" s="88"/>
    </row>
    <row r="979" spans="1:20" ht="15.75" customHeight="1" x14ac:dyDescent="0.25">
      <c r="A979" s="88"/>
      <c r="B979" s="88"/>
      <c r="J979" s="88"/>
      <c r="K979" s="88"/>
      <c r="L979" s="88"/>
      <c r="M979" s="88"/>
      <c r="N979" s="88"/>
      <c r="O979" s="88"/>
      <c r="P979" s="89"/>
      <c r="Q979" s="89"/>
      <c r="R979" s="89"/>
      <c r="S979" s="88"/>
      <c r="T979" s="88"/>
    </row>
    <row r="980" spans="1:20" ht="15.75" customHeight="1" x14ac:dyDescent="0.25">
      <c r="A980" s="88"/>
      <c r="B980" s="88"/>
      <c r="J980" s="88"/>
      <c r="K980" s="88"/>
      <c r="L980" s="88"/>
      <c r="M980" s="88"/>
      <c r="N980" s="88"/>
      <c r="O980" s="88"/>
      <c r="P980" s="89"/>
      <c r="Q980" s="89"/>
      <c r="R980" s="89"/>
      <c r="S980" s="88"/>
      <c r="T980" s="88"/>
    </row>
    <row r="981" spans="1:20" ht="15.75" customHeight="1" x14ac:dyDescent="0.25">
      <c r="A981" s="88"/>
      <c r="B981" s="88"/>
      <c r="J981" s="88"/>
      <c r="K981" s="88"/>
      <c r="L981" s="88"/>
      <c r="M981" s="88"/>
      <c r="N981" s="88"/>
      <c r="O981" s="88"/>
      <c r="P981" s="89"/>
      <c r="Q981" s="89"/>
      <c r="R981" s="89"/>
      <c r="S981" s="88"/>
      <c r="T981" s="88"/>
    </row>
    <row r="982" spans="1:20" ht="15.75" customHeight="1" x14ac:dyDescent="0.25">
      <c r="A982" s="88"/>
      <c r="B982" s="88"/>
      <c r="J982" s="88"/>
      <c r="K982" s="88"/>
      <c r="L982" s="88"/>
      <c r="M982" s="88"/>
      <c r="N982" s="88"/>
      <c r="O982" s="88"/>
      <c r="P982" s="89"/>
      <c r="Q982" s="89"/>
      <c r="R982" s="89"/>
      <c r="S982" s="88"/>
      <c r="T982" s="88"/>
    </row>
    <row r="983" spans="1:20" ht="15.75" customHeight="1" x14ac:dyDescent="0.25">
      <c r="A983" s="88"/>
      <c r="B983" s="88"/>
      <c r="J983" s="88"/>
      <c r="K983" s="88"/>
      <c r="L983" s="88"/>
      <c r="M983" s="88"/>
      <c r="N983" s="88"/>
      <c r="O983" s="88"/>
      <c r="P983" s="89"/>
      <c r="Q983" s="89"/>
      <c r="R983" s="89"/>
      <c r="S983" s="88"/>
      <c r="T983" s="88"/>
    </row>
    <row r="984" spans="1:20" ht="15.75" customHeight="1" x14ac:dyDescent="0.25">
      <c r="A984" s="88"/>
      <c r="B984" s="88"/>
      <c r="J984" s="88"/>
      <c r="K984" s="88"/>
      <c r="L984" s="88"/>
      <c r="M984" s="88"/>
      <c r="N984" s="88"/>
      <c r="O984" s="88"/>
      <c r="P984" s="89"/>
      <c r="Q984" s="89"/>
      <c r="R984" s="89"/>
      <c r="S984" s="88"/>
      <c r="T984" s="88"/>
    </row>
    <row r="985" spans="1:20" ht="15.75" customHeight="1" x14ac:dyDescent="0.25">
      <c r="A985" s="88"/>
      <c r="B985" s="88"/>
      <c r="J985" s="88"/>
      <c r="K985" s="88"/>
      <c r="L985" s="88"/>
      <c r="M985" s="88"/>
      <c r="N985" s="88"/>
      <c r="O985" s="88"/>
      <c r="P985" s="89"/>
      <c r="Q985" s="89"/>
      <c r="R985" s="89"/>
      <c r="S985" s="88"/>
      <c r="T985" s="88"/>
    </row>
    <row r="986" spans="1:20" ht="15.75" customHeight="1" x14ac:dyDescent="0.25">
      <c r="A986" s="88"/>
      <c r="B986" s="88"/>
      <c r="J986" s="88"/>
      <c r="K986" s="88"/>
      <c r="L986" s="88"/>
      <c r="M986" s="88"/>
      <c r="N986" s="88"/>
      <c r="O986" s="88"/>
      <c r="P986" s="89"/>
      <c r="Q986" s="89"/>
      <c r="R986" s="89"/>
      <c r="S986" s="88"/>
      <c r="T986" s="88"/>
    </row>
    <row r="987" spans="1:20" ht="15.75" customHeight="1" x14ac:dyDescent="0.25">
      <c r="A987" s="88"/>
      <c r="B987" s="88"/>
      <c r="J987" s="88"/>
      <c r="K987" s="88"/>
      <c r="L987" s="88"/>
      <c r="M987" s="88"/>
      <c r="N987" s="88"/>
      <c r="O987" s="88"/>
      <c r="P987" s="89"/>
      <c r="Q987" s="89"/>
      <c r="R987" s="89"/>
      <c r="S987" s="88"/>
      <c r="T987" s="88"/>
    </row>
    <row r="988" spans="1:20" ht="15.75" customHeight="1" x14ac:dyDescent="0.25">
      <c r="A988" s="88"/>
      <c r="B988" s="88"/>
      <c r="J988" s="88"/>
      <c r="K988" s="88"/>
      <c r="L988" s="88"/>
      <c r="M988" s="88"/>
      <c r="N988" s="88"/>
      <c r="O988" s="88"/>
      <c r="P988" s="89"/>
      <c r="Q988" s="89"/>
      <c r="R988" s="89"/>
      <c r="S988" s="88"/>
      <c r="T988" s="88"/>
    </row>
    <row r="989" spans="1:20" ht="15.75" customHeight="1" x14ac:dyDescent="0.25">
      <c r="A989" s="88"/>
      <c r="B989" s="88"/>
      <c r="J989" s="88"/>
      <c r="K989" s="88"/>
      <c r="L989" s="88"/>
      <c r="M989" s="88"/>
      <c r="N989" s="88"/>
      <c r="O989" s="88"/>
      <c r="P989" s="89"/>
      <c r="Q989" s="89"/>
      <c r="R989" s="89"/>
      <c r="S989" s="88"/>
      <c r="T989" s="88"/>
    </row>
    <row r="990" spans="1:20" ht="15.75" customHeight="1" x14ac:dyDescent="0.25">
      <c r="A990" s="88"/>
      <c r="B990" s="88"/>
      <c r="J990" s="88"/>
      <c r="K990" s="88"/>
      <c r="L990" s="88"/>
      <c r="M990" s="88"/>
      <c r="N990" s="88"/>
      <c r="O990" s="88"/>
      <c r="P990" s="89"/>
      <c r="Q990" s="89"/>
      <c r="R990" s="89"/>
      <c r="S990" s="88"/>
      <c r="T990" s="88"/>
    </row>
    <row r="991" spans="1:20" ht="15.75" customHeight="1" x14ac:dyDescent="0.25">
      <c r="A991" s="88"/>
      <c r="B991" s="88"/>
      <c r="J991" s="88"/>
      <c r="K991" s="88"/>
      <c r="L991" s="88"/>
      <c r="M991" s="88"/>
      <c r="N991" s="88"/>
      <c r="O991" s="88"/>
      <c r="P991" s="89"/>
      <c r="Q991" s="89"/>
      <c r="R991" s="89"/>
      <c r="S991" s="88"/>
      <c r="T991" s="88"/>
    </row>
    <row r="992" spans="1:20" ht="15.75" customHeight="1" x14ac:dyDescent="0.25">
      <c r="A992" s="88"/>
      <c r="B992" s="88"/>
      <c r="J992" s="88"/>
      <c r="K992" s="88"/>
      <c r="L992" s="88"/>
      <c r="M992" s="88"/>
      <c r="N992" s="88"/>
      <c r="O992" s="88"/>
      <c r="P992" s="89"/>
      <c r="Q992" s="89"/>
      <c r="R992" s="89"/>
      <c r="S992" s="88"/>
      <c r="T992" s="88"/>
    </row>
    <row r="993" spans="1:20" ht="15.75" customHeight="1" x14ac:dyDescent="0.25">
      <c r="A993" s="88"/>
      <c r="B993" s="88"/>
      <c r="J993" s="88"/>
      <c r="K993" s="88"/>
      <c r="L993" s="88"/>
      <c r="M993" s="88"/>
      <c r="N993" s="88"/>
      <c r="O993" s="88"/>
      <c r="P993" s="89"/>
      <c r="Q993" s="89"/>
      <c r="R993" s="89"/>
      <c r="S993" s="88"/>
      <c r="T993" s="88"/>
    </row>
    <row r="994" spans="1:20" ht="15.75" customHeight="1" x14ac:dyDescent="0.25">
      <c r="A994" s="88"/>
      <c r="B994" s="88"/>
      <c r="J994" s="88"/>
      <c r="K994" s="88"/>
      <c r="L994" s="88"/>
      <c r="M994" s="88"/>
      <c r="N994" s="88"/>
      <c r="O994" s="88"/>
      <c r="P994" s="89"/>
      <c r="Q994" s="89"/>
      <c r="R994" s="89"/>
      <c r="S994" s="88"/>
      <c r="T994" s="88"/>
    </row>
    <row r="995" spans="1:20" ht="15.75" customHeight="1" x14ac:dyDescent="0.25">
      <c r="A995" s="88"/>
      <c r="B995" s="88"/>
      <c r="J995" s="88"/>
      <c r="K995" s="88"/>
      <c r="L995" s="88"/>
      <c r="M995" s="88"/>
      <c r="N995" s="88"/>
      <c r="O995" s="88"/>
      <c r="P995" s="89"/>
      <c r="Q995" s="89"/>
      <c r="R995" s="89"/>
      <c r="S995" s="88"/>
      <c r="T995" s="88"/>
    </row>
    <row r="996" spans="1:20" ht="15.75" customHeight="1" x14ac:dyDescent="0.25">
      <c r="A996" s="88"/>
      <c r="B996" s="88"/>
      <c r="J996" s="88"/>
      <c r="K996" s="88"/>
      <c r="L996" s="88"/>
      <c r="M996" s="88"/>
      <c r="N996" s="88"/>
      <c r="O996" s="88"/>
      <c r="P996" s="89"/>
      <c r="Q996" s="89"/>
      <c r="R996" s="89"/>
      <c r="S996" s="88"/>
      <c r="T996" s="88"/>
    </row>
    <row r="997" spans="1:20" ht="15.75" customHeight="1" x14ac:dyDescent="0.25">
      <c r="A997" s="88"/>
      <c r="B997" s="88"/>
      <c r="J997" s="88"/>
      <c r="K997" s="88"/>
      <c r="L997" s="88"/>
      <c r="M997" s="88"/>
      <c r="N997" s="88"/>
      <c r="O997" s="88"/>
      <c r="P997" s="89"/>
      <c r="Q997" s="89"/>
      <c r="R997" s="89"/>
      <c r="S997" s="88"/>
      <c r="T997" s="88"/>
    </row>
    <row r="998" spans="1:20" ht="15.75" customHeight="1" x14ac:dyDescent="0.25">
      <c r="A998" s="88"/>
      <c r="B998" s="88"/>
      <c r="J998" s="88"/>
      <c r="K998" s="88"/>
      <c r="L998" s="88"/>
      <c r="M998" s="88"/>
      <c r="N998" s="88"/>
      <c r="O998" s="88"/>
      <c r="P998" s="89"/>
      <c r="Q998" s="89"/>
      <c r="R998" s="89"/>
      <c r="S998" s="88"/>
      <c r="T998" s="88"/>
    </row>
    <row r="999" spans="1:20" ht="15.75" customHeight="1" x14ac:dyDescent="0.25">
      <c r="A999" s="88"/>
      <c r="B999" s="88"/>
      <c r="J999" s="88"/>
      <c r="K999" s="88"/>
      <c r="L999" s="88"/>
      <c r="M999" s="88"/>
      <c r="N999" s="88"/>
      <c r="O999" s="88"/>
      <c r="P999" s="89"/>
      <c r="Q999" s="89"/>
      <c r="R999" s="89"/>
      <c r="S999" s="88"/>
      <c r="T999" s="88"/>
    </row>
    <row r="1000" spans="1:20" ht="15.75" customHeight="1" x14ac:dyDescent="0.25">
      <c r="A1000" s="88"/>
      <c r="B1000" s="88"/>
      <c r="J1000" s="88"/>
      <c r="K1000" s="88"/>
      <c r="L1000" s="88"/>
      <c r="M1000" s="88"/>
      <c r="N1000" s="88"/>
      <c r="O1000" s="88"/>
      <c r="P1000" s="89"/>
      <c r="Q1000" s="89"/>
      <c r="R1000" s="89"/>
      <c r="S1000" s="88"/>
      <c r="T1000" s="88"/>
    </row>
  </sheetData>
  <mergeCells count="72">
    <mergeCell ref="J11:J13"/>
    <mergeCell ref="K11:K13"/>
    <mergeCell ref="K15:K19"/>
    <mergeCell ref="J15:J19"/>
    <mergeCell ref="J21:J22"/>
    <mergeCell ref="K21:K22"/>
    <mergeCell ref="B23:B25"/>
    <mergeCell ref="B27:B29"/>
    <mergeCell ref="A33:A40"/>
    <mergeCell ref="B33:B36"/>
    <mergeCell ref="B37:B38"/>
    <mergeCell ref="A23:A29"/>
    <mergeCell ref="A30:A32"/>
    <mergeCell ref="B30:B32"/>
    <mergeCell ref="A41:A49"/>
    <mergeCell ref="B41:B49"/>
    <mergeCell ref="C33:C34"/>
    <mergeCell ref="C37:C38"/>
    <mergeCell ref="C48:C49"/>
    <mergeCell ref="A15:A20"/>
    <mergeCell ref="B15:B19"/>
    <mergeCell ref="C15:C17"/>
    <mergeCell ref="C18:C19"/>
    <mergeCell ref="A21:A22"/>
    <mergeCell ref="B21:B22"/>
    <mergeCell ref="Q2:Q4"/>
    <mergeCell ref="C27:C28"/>
    <mergeCell ref="P37:P38"/>
    <mergeCell ref="Q37:Q38"/>
    <mergeCell ref="J30:J32"/>
    <mergeCell ref="I31:I32"/>
    <mergeCell ref="K31:K32"/>
    <mergeCell ref="O33:O34"/>
    <mergeCell ref="P33:P34"/>
    <mergeCell ref="Q33:Q34"/>
    <mergeCell ref="O37:O38"/>
    <mergeCell ref="C31:C32"/>
    <mergeCell ref="J2:K2"/>
    <mergeCell ref="L2:L4"/>
    <mergeCell ref="J3:J4"/>
    <mergeCell ref="K3:K4"/>
    <mergeCell ref="R2:R4"/>
    <mergeCell ref="A1:K1"/>
    <mergeCell ref="L1:R1"/>
    <mergeCell ref="A2:A4"/>
    <mergeCell ref="B2:B4"/>
    <mergeCell ref="C2:C4"/>
    <mergeCell ref="D2:D4"/>
    <mergeCell ref="E2:E4"/>
    <mergeCell ref="F2:F4"/>
    <mergeCell ref="G2:G4"/>
    <mergeCell ref="H2:H3"/>
    <mergeCell ref="I2:I4"/>
    <mergeCell ref="M2:M4"/>
    <mergeCell ref="N2:N4"/>
    <mergeCell ref="O2:O4"/>
    <mergeCell ref="P2:P4"/>
    <mergeCell ref="A5:A10"/>
    <mergeCell ref="B5:B6"/>
    <mergeCell ref="C5:C6"/>
    <mergeCell ref="A11:A13"/>
    <mergeCell ref="B11:B13"/>
    <mergeCell ref="O42:O49"/>
    <mergeCell ref="I24:I26"/>
    <mergeCell ref="K24:K27"/>
    <mergeCell ref="I27:I29"/>
    <mergeCell ref="J27:J29"/>
    <mergeCell ref="K28:K29"/>
    <mergeCell ref="J41:J49"/>
    <mergeCell ref="K41:K49"/>
    <mergeCell ref="J33:J40"/>
    <mergeCell ref="K33:K39"/>
  </mergeCells>
  <hyperlinks>
    <hyperlink ref="Q11" r:id="rId1" xr:uid="{00000000-0004-0000-0000-000000000000}"/>
    <hyperlink ref="Q22" r:id="rId2" xr:uid="{00000000-0004-0000-0000-000001000000}"/>
    <hyperlink ref="Q23" r:id="rId3" xr:uid="{00000000-0004-0000-0000-000002000000}"/>
    <hyperlink ref="Q24" r:id="rId4" xr:uid="{00000000-0004-0000-0000-000003000000}"/>
    <hyperlink ref="Q26" r:id="rId5" xr:uid="{00000000-0004-0000-0000-000004000000}"/>
    <hyperlink ref="Q27" r:id="rId6" xr:uid="{00000000-0004-0000-0000-000005000000}"/>
    <hyperlink ref="Q41" r:id="rId7" xr:uid="{00000000-0004-0000-0000-000006000000}"/>
    <hyperlink ref="Q44" r:id="rId8" xr:uid="{00000000-0004-0000-0000-000007000000}"/>
    <hyperlink ref="Q46" r:id="rId9" xr:uid="{00000000-0004-0000-0000-000008000000}"/>
    <hyperlink ref="Q47" r:id="rId10" xr:uid="{00000000-0004-0000-0000-000009000000}"/>
    <hyperlink ref="Q49" r:id="rId11" xr:uid="{00000000-0004-0000-0000-00000A000000}"/>
    <hyperlink ref="Q45" r:id="rId12" xr:uid="{315E142F-AD73-4281-A33C-4B4764D2EC51}"/>
    <hyperlink ref="Q32" r:id="rId13" display="https://drive.google.com/drive/u/0/folders/1ZU4xLdGeVjQyTs9dXzaBbUM1cACphNAH                                                                                 1. Estudios previos para el contrato del operador para la ejecución del concurso de emnprendimiento.._x000a_2. Términos de referencia del Concurso de Emprendimiento INFOTEP BUSINESS STAR UP II  -2022_x000a_3. Informe mes 1_x000a_4. Informe mes 2                           " xr:uid="{CF76ABD4-722A-494C-B37E-38B3C5E7CB41}"/>
    <hyperlink ref="Q30" r:id="rId14" display="https://drive.google.com/drive/u/0/folders/1ZU4xLdGeVjQyTs9dXzaBbUM1cACphNAH                                                                                 1. Estudios previos para el contrato del operador para la ejecución del concurso de emnprendimiento.._x000a_2. Términos de referencia del Concurso de Emprendimiento INFOTEP BUSINESS STAR UP II  -2022" xr:uid="{68F9CAB9-A526-4DB3-9608-B1140CF9F8C7}"/>
    <hyperlink ref="Q17" r:id="rId15" xr:uid="{B1F7F165-F5EF-4DF7-8B1D-839B2414E94A}"/>
    <hyperlink ref="Q16" r:id="rId16" xr:uid="{73830331-B7DD-44A0-98C3-5BAED6F6690F}"/>
  </hyperlinks>
  <pageMargins left="0.7" right="0.7" top="0.75" bottom="0.75" header="0" footer="0"/>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workbookViewId="0">
      <pane xSplit="13" ySplit="4" topLeftCell="N47" activePane="bottomRight" state="frozen"/>
      <selection pane="topRight" activeCell="N1" sqref="N1"/>
      <selection pane="bottomLeft" activeCell="A5" sqref="A5"/>
      <selection pane="bottomRight" activeCell="P50" sqref="P50:Q52"/>
    </sheetView>
  </sheetViews>
  <sheetFormatPr baseColWidth="10" defaultColWidth="14.42578125" defaultRowHeight="15" customHeight="1" x14ac:dyDescent="0.25"/>
  <cols>
    <col min="1" max="1" width="18.140625" customWidth="1"/>
    <col min="2" max="2" width="18.140625" hidden="1" customWidth="1"/>
    <col min="3" max="3" width="20.7109375" customWidth="1"/>
    <col min="4" max="4" width="20.28515625" customWidth="1"/>
    <col min="5" max="5" width="26.85546875" customWidth="1"/>
    <col min="6" max="6" width="20.85546875" customWidth="1"/>
    <col min="7" max="7" width="10.140625" hidden="1" customWidth="1"/>
    <col min="8" max="8" width="10.140625" customWidth="1"/>
    <col min="9" max="9" width="21.140625" customWidth="1"/>
    <col min="10" max="10" width="23.28515625" hidden="1" customWidth="1"/>
    <col min="11" max="11" width="22" customWidth="1"/>
    <col min="12" max="12" width="16.7109375" hidden="1" customWidth="1"/>
    <col min="13" max="13" width="22.85546875" hidden="1" customWidth="1"/>
    <col min="14" max="14" width="22.5703125" customWidth="1"/>
    <col min="15" max="15" width="16.7109375" customWidth="1"/>
    <col min="16" max="16" width="26.28515625" customWidth="1"/>
    <col min="17" max="17" width="75.28515625" customWidth="1"/>
    <col min="18" max="18" width="47.42578125" customWidth="1"/>
    <col min="19" max="19" width="44.42578125" customWidth="1"/>
  </cols>
  <sheetData>
    <row r="1" spans="1:26" ht="68.25" customHeight="1" x14ac:dyDescent="0.25">
      <c r="A1" s="224" t="s">
        <v>243</v>
      </c>
      <c r="B1" s="225"/>
      <c r="C1" s="225"/>
      <c r="D1" s="225"/>
      <c r="E1" s="225"/>
      <c r="F1" s="225"/>
      <c r="G1" s="225"/>
      <c r="H1" s="225"/>
      <c r="I1" s="225"/>
      <c r="J1" s="225"/>
      <c r="K1" s="225"/>
      <c r="L1" s="226"/>
      <c r="M1" s="227" t="s">
        <v>1</v>
      </c>
      <c r="N1" s="228"/>
      <c r="O1" s="228"/>
      <c r="P1" s="228"/>
      <c r="Q1" s="228"/>
      <c r="R1" s="228"/>
      <c r="S1" s="229"/>
      <c r="T1" s="1"/>
      <c r="U1" s="1"/>
      <c r="V1" s="1"/>
      <c r="W1" s="1"/>
      <c r="X1" s="1"/>
      <c r="Y1" s="1"/>
      <c r="Z1" s="1"/>
    </row>
    <row r="2" spans="1:26" ht="42" customHeight="1" x14ac:dyDescent="0.25">
      <c r="A2" s="230" t="s">
        <v>2</v>
      </c>
      <c r="B2" s="231" t="s">
        <v>3</v>
      </c>
      <c r="C2" s="192" t="s">
        <v>4</v>
      </c>
      <c r="D2" s="192" t="s">
        <v>244</v>
      </c>
      <c r="E2" s="192" t="s">
        <v>5</v>
      </c>
      <c r="F2" s="231" t="s">
        <v>6</v>
      </c>
      <c r="G2" s="231" t="s">
        <v>7</v>
      </c>
      <c r="H2" s="231" t="s">
        <v>8</v>
      </c>
      <c r="I2" s="192" t="s">
        <v>245</v>
      </c>
      <c r="J2" s="231" t="s">
        <v>246</v>
      </c>
      <c r="K2" s="211" t="s">
        <v>11</v>
      </c>
      <c r="L2" s="235"/>
      <c r="M2" s="232" t="s">
        <v>12</v>
      </c>
      <c r="N2" s="232" t="s">
        <v>13</v>
      </c>
      <c r="O2" s="232" t="s">
        <v>14</v>
      </c>
      <c r="P2" s="232" t="s">
        <v>15</v>
      </c>
      <c r="Q2" s="232" t="s">
        <v>16</v>
      </c>
      <c r="R2" s="232" t="s">
        <v>17</v>
      </c>
      <c r="S2" s="232" t="s">
        <v>18</v>
      </c>
      <c r="T2" s="1"/>
      <c r="U2" s="1"/>
      <c r="V2" s="1"/>
      <c r="W2" s="1"/>
      <c r="X2" s="1"/>
      <c r="Y2" s="1"/>
      <c r="Z2" s="1"/>
    </row>
    <row r="3" spans="1:26" ht="49.5" customHeight="1" x14ac:dyDescent="0.25">
      <c r="A3" s="183"/>
      <c r="B3" s="176"/>
      <c r="C3" s="176"/>
      <c r="D3" s="176"/>
      <c r="E3" s="176"/>
      <c r="F3" s="176"/>
      <c r="G3" s="176"/>
      <c r="H3" s="176"/>
      <c r="I3" s="177"/>
      <c r="J3" s="176"/>
      <c r="K3" s="231" t="s">
        <v>19</v>
      </c>
      <c r="L3" s="236" t="s">
        <v>247</v>
      </c>
      <c r="M3" s="176"/>
      <c r="N3" s="176"/>
      <c r="O3" s="176"/>
      <c r="P3" s="176"/>
      <c r="Q3" s="176"/>
      <c r="R3" s="176"/>
      <c r="S3" s="176"/>
      <c r="T3" s="1"/>
      <c r="U3" s="1"/>
      <c r="V3" s="1"/>
      <c r="W3" s="1"/>
      <c r="X3" s="1"/>
      <c r="Y3" s="1"/>
      <c r="Z3" s="1"/>
    </row>
    <row r="4" spans="1:26" ht="42" customHeight="1" thickBot="1" x14ac:dyDescent="0.3">
      <c r="A4" s="203"/>
      <c r="B4" s="205"/>
      <c r="C4" s="205"/>
      <c r="D4" s="205"/>
      <c r="E4" s="205"/>
      <c r="F4" s="205"/>
      <c r="G4" s="205"/>
      <c r="H4" s="205"/>
      <c r="I4" s="90" t="s">
        <v>248</v>
      </c>
      <c r="J4" s="205"/>
      <c r="K4" s="205"/>
      <c r="L4" s="237"/>
      <c r="M4" s="177"/>
      <c r="N4" s="177"/>
      <c r="O4" s="177"/>
      <c r="P4" s="177"/>
      <c r="Q4" s="177"/>
      <c r="R4" s="177"/>
      <c r="S4" s="177"/>
      <c r="T4" s="1"/>
      <c r="U4" s="1"/>
      <c r="V4" s="1"/>
      <c r="W4" s="1"/>
      <c r="X4" s="1"/>
      <c r="Y4" s="1"/>
      <c r="Z4" s="1"/>
    </row>
    <row r="5" spans="1:26" ht="111.75" customHeight="1" x14ac:dyDescent="0.25">
      <c r="A5" s="207" t="s">
        <v>249</v>
      </c>
      <c r="B5" s="206" t="s">
        <v>250</v>
      </c>
      <c r="C5" s="52" t="s">
        <v>251</v>
      </c>
      <c r="D5" s="52" t="s">
        <v>252</v>
      </c>
      <c r="E5" s="52" t="s">
        <v>253</v>
      </c>
      <c r="F5" s="52" t="s">
        <v>254</v>
      </c>
      <c r="G5" s="91">
        <v>0.5</v>
      </c>
      <c r="H5" s="91">
        <v>0.7</v>
      </c>
      <c r="I5" s="91">
        <f t="shared" ref="I5:I8" si="0">H5/4</f>
        <v>0.17499999999999999</v>
      </c>
      <c r="J5" s="52" t="s">
        <v>255</v>
      </c>
      <c r="K5" s="216">
        <v>157000000</v>
      </c>
      <c r="L5" s="217" t="s">
        <v>47</v>
      </c>
      <c r="M5" s="8"/>
      <c r="N5" s="14">
        <v>0.18</v>
      </c>
      <c r="O5" s="18">
        <f>N5/I5</f>
        <v>1.0285714285714287</v>
      </c>
      <c r="P5" s="218">
        <v>18745756</v>
      </c>
      <c r="Q5" s="10" t="s">
        <v>256</v>
      </c>
      <c r="R5" s="259" t="s">
        <v>465</v>
      </c>
      <c r="S5" s="4" t="s">
        <v>449</v>
      </c>
      <c r="T5" s="1"/>
      <c r="U5" s="1"/>
      <c r="V5" s="1"/>
      <c r="W5" s="1"/>
      <c r="X5" s="1"/>
      <c r="Y5" s="1"/>
      <c r="Z5" s="1"/>
    </row>
    <row r="6" spans="1:26" ht="281.25" customHeight="1" x14ac:dyDescent="0.25">
      <c r="A6" s="183"/>
      <c r="B6" s="176"/>
      <c r="C6" s="47" t="s">
        <v>257</v>
      </c>
      <c r="D6" s="47" t="s">
        <v>258</v>
      </c>
      <c r="E6" s="47" t="s">
        <v>259</v>
      </c>
      <c r="F6" s="47" t="s">
        <v>260</v>
      </c>
      <c r="G6" s="54">
        <v>0.85</v>
      </c>
      <c r="H6" s="54">
        <v>0.9</v>
      </c>
      <c r="I6" s="54">
        <f t="shared" si="0"/>
        <v>0.22500000000000001</v>
      </c>
      <c r="J6" s="47" t="s">
        <v>261</v>
      </c>
      <c r="K6" s="176"/>
      <c r="L6" s="179"/>
      <c r="M6" s="8"/>
      <c r="N6" s="14">
        <v>0.18</v>
      </c>
      <c r="O6" s="18">
        <f>N6/I6</f>
        <v>0.79999999999999993</v>
      </c>
      <c r="P6" s="219"/>
      <c r="Q6" s="10" t="s">
        <v>262</v>
      </c>
      <c r="R6" s="45" t="s">
        <v>465</v>
      </c>
      <c r="S6" s="4" t="s">
        <v>449</v>
      </c>
      <c r="T6" s="1"/>
      <c r="U6" s="1"/>
      <c r="V6" s="1"/>
      <c r="W6" s="1"/>
      <c r="X6" s="1"/>
      <c r="Y6" s="1"/>
      <c r="Z6" s="1"/>
    </row>
    <row r="7" spans="1:26" ht="111" customHeight="1" x14ac:dyDescent="0.25">
      <c r="A7" s="183"/>
      <c r="B7" s="176"/>
      <c r="C7" s="193" t="s">
        <v>263</v>
      </c>
      <c r="D7" s="193" t="s">
        <v>264</v>
      </c>
      <c r="E7" s="255" t="s">
        <v>265</v>
      </c>
      <c r="F7" s="47" t="s">
        <v>266</v>
      </c>
      <c r="G7" s="54">
        <v>0.8</v>
      </c>
      <c r="H7" s="54">
        <v>1</v>
      </c>
      <c r="I7" s="54">
        <f t="shared" si="0"/>
        <v>0.25</v>
      </c>
      <c r="J7" s="47" t="s">
        <v>267</v>
      </c>
      <c r="K7" s="176"/>
      <c r="L7" s="179"/>
      <c r="M7" s="8"/>
      <c r="N7" s="10">
        <v>0</v>
      </c>
      <c r="O7" s="18">
        <f t="shared" ref="O7:O47" si="1">N7/I7</f>
        <v>0</v>
      </c>
      <c r="P7" s="219"/>
      <c r="Q7" s="92" t="s">
        <v>268</v>
      </c>
      <c r="R7" s="259" t="s">
        <v>465</v>
      </c>
      <c r="S7" s="4" t="s">
        <v>449</v>
      </c>
      <c r="T7" s="1"/>
      <c r="U7" s="1"/>
      <c r="V7" s="1"/>
      <c r="W7" s="1"/>
      <c r="X7" s="1"/>
      <c r="Y7" s="1"/>
      <c r="Z7" s="1"/>
    </row>
    <row r="8" spans="1:26" ht="132.75" customHeight="1" x14ac:dyDescent="0.25">
      <c r="A8" s="183"/>
      <c r="B8" s="176"/>
      <c r="C8" s="176"/>
      <c r="D8" s="176"/>
      <c r="E8" s="177"/>
      <c r="F8" s="93" t="s">
        <v>269</v>
      </c>
      <c r="G8" s="94">
        <v>0</v>
      </c>
      <c r="H8" s="94">
        <v>0</v>
      </c>
      <c r="I8" s="94">
        <f t="shared" si="0"/>
        <v>0</v>
      </c>
      <c r="J8" s="47" t="s">
        <v>270</v>
      </c>
      <c r="K8" s="176"/>
      <c r="L8" s="179"/>
      <c r="M8" s="8"/>
      <c r="N8" s="10">
        <v>0</v>
      </c>
      <c r="O8" s="18"/>
      <c r="P8" s="219"/>
      <c r="Q8" s="136" t="s">
        <v>433</v>
      </c>
      <c r="R8" s="4"/>
      <c r="S8" s="4"/>
      <c r="T8" s="1"/>
      <c r="U8" s="1"/>
      <c r="V8" s="1"/>
      <c r="W8" s="1"/>
      <c r="X8" s="1"/>
      <c r="Y8" s="1"/>
      <c r="Z8" s="1"/>
    </row>
    <row r="9" spans="1:26" ht="106.5" customHeight="1" x14ac:dyDescent="0.25">
      <c r="A9" s="183"/>
      <c r="B9" s="176"/>
      <c r="C9" s="177"/>
      <c r="D9" s="176"/>
      <c r="E9" s="47" t="s">
        <v>271</v>
      </c>
      <c r="F9" s="47" t="s">
        <v>260</v>
      </c>
      <c r="G9" s="54">
        <v>0</v>
      </c>
      <c r="H9" s="54">
        <v>1</v>
      </c>
      <c r="I9" s="54">
        <v>0.25</v>
      </c>
      <c r="J9" s="47" t="s">
        <v>255</v>
      </c>
      <c r="K9" s="176"/>
      <c r="L9" s="179"/>
      <c r="M9" s="8"/>
      <c r="N9" s="18">
        <v>0</v>
      </c>
      <c r="O9" s="18">
        <f t="shared" si="1"/>
        <v>0</v>
      </c>
      <c r="P9" s="219"/>
      <c r="Q9" s="10" t="s">
        <v>272</v>
      </c>
      <c r="R9" s="4"/>
      <c r="S9" s="4"/>
      <c r="T9" s="1"/>
      <c r="U9" s="1"/>
      <c r="V9" s="1"/>
      <c r="W9" s="1"/>
      <c r="X9" s="1"/>
      <c r="Y9" s="1"/>
      <c r="Z9" s="1"/>
    </row>
    <row r="10" spans="1:26" ht="102" customHeight="1" x14ac:dyDescent="0.25">
      <c r="A10" s="183"/>
      <c r="B10" s="176"/>
      <c r="C10" s="47" t="s">
        <v>273</v>
      </c>
      <c r="D10" s="177"/>
      <c r="E10" s="95" t="s">
        <v>274</v>
      </c>
      <c r="F10" s="47" t="s">
        <v>275</v>
      </c>
      <c r="G10" s="47">
        <v>2</v>
      </c>
      <c r="H10" s="47">
        <v>1</v>
      </c>
      <c r="I10" s="47">
        <v>0</v>
      </c>
      <c r="J10" s="47" t="s">
        <v>267</v>
      </c>
      <c r="K10" s="176"/>
      <c r="L10" s="179"/>
      <c r="M10" s="8"/>
      <c r="N10" s="10">
        <v>0</v>
      </c>
      <c r="O10" s="18"/>
      <c r="P10" s="219"/>
      <c r="Q10" s="136" t="s">
        <v>433</v>
      </c>
      <c r="R10" s="4"/>
      <c r="S10" s="4"/>
      <c r="T10" s="1"/>
      <c r="U10" s="1"/>
      <c r="V10" s="1"/>
      <c r="W10" s="1"/>
      <c r="X10" s="1"/>
      <c r="Y10" s="1"/>
      <c r="Z10" s="1"/>
    </row>
    <row r="11" spans="1:26" ht="60" customHeight="1" x14ac:dyDescent="0.25">
      <c r="A11" s="183"/>
      <c r="B11" s="176"/>
      <c r="C11" s="47" t="s">
        <v>276</v>
      </c>
      <c r="D11" s="47" t="s">
        <v>252</v>
      </c>
      <c r="E11" s="47" t="s">
        <v>277</v>
      </c>
      <c r="F11" s="47" t="s">
        <v>278</v>
      </c>
      <c r="G11" s="47">
        <v>7</v>
      </c>
      <c r="H11" s="47">
        <v>8</v>
      </c>
      <c r="I11" s="47">
        <v>8</v>
      </c>
      <c r="J11" s="47" t="s">
        <v>267</v>
      </c>
      <c r="K11" s="176"/>
      <c r="L11" s="179"/>
      <c r="M11" s="8"/>
      <c r="N11" s="10">
        <v>4</v>
      </c>
      <c r="O11" s="18">
        <f t="shared" si="1"/>
        <v>0.5</v>
      </c>
      <c r="P11" s="219"/>
      <c r="Q11" s="10" t="s">
        <v>279</v>
      </c>
      <c r="R11" s="259" t="s">
        <v>466</v>
      </c>
      <c r="S11" s="4" t="s">
        <v>449</v>
      </c>
      <c r="T11" s="1"/>
      <c r="U11" s="1"/>
      <c r="V11" s="1"/>
      <c r="W11" s="1"/>
      <c r="X11" s="1"/>
      <c r="Y11" s="1"/>
      <c r="Z11" s="1"/>
    </row>
    <row r="12" spans="1:26" ht="64.5" customHeight="1" thickBot="1" x14ac:dyDescent="0.3">
      <c r="A12" s="203"/>
      <c r="B12" s="205"/>
      <c r="C12" s="57" t="s">
        <v>280</v>
      </c>
      <c r="D12" s="57" t="s">
        <v>252</v>
      </c>
      <c r="E12" s="57" t="s">
        <v>281</v>
      </c>
      <c r="F12" s="57" t="s">
        <v>282</v>
      </c>
      <c r="G12" s="96">
        <v>30</v>
      </c>
      <c r="H12" s="96">
        <v>60</v>
      </c>
      <c r="I12" s="96">
        <v>15</v>
      </c>
      <c r="J12" s="57" t="s">
        <v>267</v>
      </c>
      <c r="K12" s="205"/>
      <c r="L12" s="199"/>
      <c r="M12" s="8"/>
      <c r="N12" s="10">
        <v>15</v>
      </c>
      <c r="O12" s="18">
        <f t="shared" si="1"/>
        <v>1</v>
      </c>
      <c r="P12" s="220"/>
      <c r="Q12" s="10" t="s">
        <v>283</v>
      </c>
      <c r="R12" s="10"/>
      <c r="S12" s="4" t="s">
        <v>467</v>
      </c>
      <c r="T12" s="1"/>
      <c r="U12" s="1"/>
      <c r="V12" s="1"/>
      <c r="W12" s="1"/>
      <c r="X12" s="1"/>
      <c r="Y12" s="1"/>
      <c r="Z12" s="1"/>
    </row>
    <row r="13" spans="1:26" ht="62.25" customHeight="1" x14ac:dyDescent="0.25">
      <c r="A13" s="246" t="s">
        <v>284</v>
      </c>
      <c r="B13" s="247" t="s">
        <v>285</v>
      </c>
      <c r="C13" s="206" t="s">
        <v>286</v>
      </c>
      <c r="D13" s="206" t="s">
        <v>287</v>
      </c>
      <c r="E13" s="97" t="s">
        <v>288</v>
      </c>
      <c r="F13" s="98" t="s">
        <v>289</v>
      </c>
      <c r="G13" s="99">
        <v>0</v>
      </c>
      <c r="H13" s="100">
        <v>1</v>
      </c>
      <c r="I13" s="100">
        <v>0</v>
      </c>
      <c r="J13" s="52" t="s">
        <v>290</v>
      </c>
      <c r="K13" s="101">
        <v>0</v>
      </c>
      <c r="L13" s="102" t="s">
        <v>28</v>
      </c>
      <c r="M13" s="8"/>
      <c r="N13" s="4">
        <v>0</v>
      </c>
      <c r="O13" s="18"/>
      <c r="P13" s="4"/>
      <c r="Q13" s="136" t="s">
        <v>433</v>
      </c>
      <c r="R13" s="4"/>
      <c r="S13" s="4"/>
      <c r="T13" s="1"/>
      <c r="U13" s="1"/>
      <c r="V13" s="1"/>
      <c r="W13" s="1"/>
      <c r="X13" s="1"/>
      <c r="Y13" s="1"/>
      <c r="Z13" s="1"/>
    </row>
    <row r="14" spans="1:26" ht="79.5" customHeight="1" x14ac:dyDescent="0.25">
      <c r="A14" s="183"/>
      <c r="B14" s="176"/>
      <c r="C14" s="177"/>
      <c r="D14" s="177"/>
      <c r="E14" s="21" t="s">
        <v>291</v>
      </c>
      <c r="F14" s="93" t="s">
        <v>292</v>
      </c>
      <c r="G14" s="94">
        <v>0</v>
      </c>
      <c r="H14" s="103">
        <v>0.1</v>
      </c>
      <c r="I14" s="103">
        <v>0</v>
      </c>
      <c r="J14" s="47" t="s">
        <v>293</v>
      </c>
      <c r="K14" s="12">
        <v>0</v>
      </c>
      <c r="L14" s="104" t="s">
        <v>28</v>
      </c>
      <c r="M14" s="8"/>
      <c r="N14" s="4">
        <v>0</v>
      </c>
      <c r="O14" s="18"/>
      <c r="P14" s="4"/>
      <c r="Q14" s="136" t="s">
        <v>433</v>
      </c>
      <c r="R14" s="4"/>
      <c r="S14" s="4"/>
      <c r="T14" s="1"/>
      <c r="U14" s="1"/>
      <c r="V14" s="1"/>
      <c r="W14" s="1"/>
      <c r="X14" s="1"/>
      <c r="Y14" s="1"/>
      <c r="Z14" s="1"/>
    </row>
    <row r="15" spans="1:26" ht="104.25" customHeight="1" x14ac:dyDescent="0.25">
      <c r="A15" s="183"/>
      <c r="B15" s="176"/>
      <c r="C15" s="47" t="s">
        <v>294</v>
      </c>
      <c r="D15" s="47" t="s">
        <v>295</v>
      </c>
      <c r="E15" s="93" t="s">
        <v>296</v>
      </c>
      <c r="F15" s="93" t="s">
        <v>297</v>
      </c>
      <c r="G15" s="105">
        <v>0</v>
      </c>
      <c r="H15" s="105">
        <v>1</v>
      </c>
      <c r="I15" s="105">
        <v>0</v>
      </c>
      <c r="J15" s="47" t="s">
        <v>298</v>
      </c>
      <c r="K15" s="106">
        <v>0</v>
      </c>
      <c r="L15" s="104" t="s">
        <v>28</v>
      </c>
      <c r="M15" s="8"/>
      <c r="N15" s="4">
        <v>0</v>
      </c>
      <c r="O15" s="18"/>
      <c r="P15" s="4"/>
      <c r="Q15" s="136" t="s">
        <v>433</v>
      </c>
      <c r="R15" s="4"/>
      <c r="S15" s="4"/>
      <c r="T15" s="1"/>
      <c r="U15" s="1"/>
      <c r="V15" s="1"/>
      <c r="W15" s="1"/>
      <c r="X15" s="1"/>
      <c r="Y15" s="1"/>
      <c r="Z15" s="1"/>
    </row>
    <row r="16" spans="1:26" ht="63.75" customHeight="1" x14ac:dyDescent="0.25">
      <c r="A16" s="183"/>
      <c r="B16" s="176"/>
      <c r="C16" s="193" t="s">
        <v>299</v>
      </c>
      <c r="D16" s="193" t="s">
        <v>300</v>
      </c>
      <c r="E16" s="93" t="s">
        <v>301</v>
      </c>
      <c r="F16" s="93" t="s">
        <v>302</v>
      </c>
      <c r="G16" s="93">
        <v>1</v>
      </c>
      <c r="H16" s="93">
        <v>1</v>
      </c>
      <c r="I16" s="93">
        <v>0</v>
      </c>
      <c r="J16" s="47" t="s">
        <v>298</v>
      </c>
      <c r="K16" s="106">
        <v>0</v>
      </c>
      <c r="L16" s="104" t="s">
        <v>28</v>
      </c>
      <c r="M16" s="8"/>
      <c r="N16" s="4">
        <v>0</v>
      </c>
      <c r="O16" s="18"/>
      <c r="P16" s="4"/>
      <c r="Q16" s="136" t="s">
        <v>433</v>
      </c>
      <c r="R16" s="4"/>
      <c r="S16" s="4"/>
      <c r="T16" s="1"/>
      <c r="U16" s="1"/>
      <c r="V16" s="1"/>
      <c r="W16" s="1"/>
      <c r="X16" s="1"/>
      <c r="Y16" s="1"/>
      <c r="Z16" s="1"/>
    </row>
    <row r="17" spans="1:26" ht="100.5" customHeight="1" x14ac:dyDescent="0.25">
      <c r="A17" s="183"/>
      <c r="B17" s="176"/>
      <c r="C17" s="177"/>
      <c r="D17" s="177"/>
      <c r="E17" s="47" t="s">
        <v>304</v>
      </c>
      <c r="F17" s="47" t="s">
        <v>305</v>
      </c>
      <c r="G17" s="54">
        <v>0</v>
      </c>
      <c r="H17" s="54">
        <v>0.1</v>
      </c>
      <c r="I17" s="165">
        <v>2.5000000000000001E-2</v>
      </c>
      <c r="J17" s="47" t="s">
        <v>298</v>
      </c>
      <c r="K17" s="106">
        <v>0</v>
      </c>
      <c r="L17" s="104" t="s">
        <v>28</v>
      </c>
      <c r="M17" s="8"/>
      <c r="N17" s="160">
        <v>2.5000000000000001E-2</v>
      </c>
      <c r="O17" s="18">
        <f t="shared" si="1"/>
        <v>1</v>
      </c>
      <c r="P17" s="4"/>
      <c r="Q17" s="107" t="s">
        <v>303</v>
      </c>
      <c r="R17" s="259" t="s">
        <v>468</v>
      </c>
      <c r="S17" s="4" t="s">
        <v>469</v>
      </c>
      <c r="T17" s="1"/>
      <c r="U17" s="1"/>
      <c r="V17" s="1"/>
      <c r="W17" s="1"/>
      <c r="X17" s="1"/>
      <c r="Y17" s="1"/>
      <c r="Z17" s="1"/>
    </row>
    <row r="18" spans="1:26" ht="189" customHeight="1" x14ac:dyDescent="0.25">
      <c r="A18" s="183"/>
      <c r="B18" s="176"/>
      <c r="C18" s="175" t="s">
        <v>306</v>
      </c>
      <c r="D18" s="175" t="s">
        <v>307</v>
      </c>
      <c r="E18" s="4" t="s">
        <v>308</v>
      </c>
      <c r="F18" s="4" t="s">
        <v>309</v>
      </c>
      <c r="G18" s="4">
        <v>1</v>
      </c>
      <c r="H18" s="4">
        <v>1</v>
      </c>
      <c r="I18" s="4">
        <v>0</v>
      </c>
      <c r="J18" s="10" t="s">
        <v>310</v>
      </c>
      <c r="K18" s="233">
        <v>0</v>
      </c>
      <c r="L18" s="104" t="s">
        <v>28</v>
      </c>
      <c r="M18" s="8"/>
      <c r="N18" s="10">
        <v>0</v>
      </c>
      <c r="O18" s="18">
        <v>0</v>
      </c>
      <c r="P18" s="223">
        <v>0</v>
      </c>
      <c r="Q18" s="10" t="s">
        <v>311</v>
      </c>
      <c r="R18" s="4"/>
      <c r="S18" s="4"/>
      <c r="T18" s="1"/>
      <c r="U18" s="1"/>
      <c r="V18" s="1"/>
      <c r="W18" s="1"/>
      <c r="X18" s="1"/>
      <c r="Y18" s="1"/>
      <c r="Z18" s="1"/>
    </row>
    <row r="19" spans="1:26" ht="100.5" customHeight="1" x14ac:dyDescent="0.25">
      <c r="A19" s="183"/>
      <c r="B19" s="176"/>
      <c r="C19" s="177"/>
      <c r="D19" s="177"/>
      <c r="E19" s="4" t="s">
        <v>312</v>
      </c>
      <c r="F19" s="4" t="s">
        <v>313</v>
      </c>
      <c r="G19" s="18">
        <v>0</v>
      </c>
      <c r="H19" s="18">
        <v>1</v>
      </c>
      <c r="I19" s="18">
        <v>0</v>
      </c>
      <c r="J19" s="10" t="s">
        <v>310</v>
      </c>
      <c r="K19" s="177"/>
      <c r="L19" s="104" t="s">
        <v>28</v>
      </c>
      <c r="M19" s="8"/>
      <c r="N19" s="10">
        <v>4</v>
      </c>
      <c r="O19" s="18">
        <v>4</v>
      </c>
      <c r="P19" s="222"/>
      <c r="Q19" s="10" t="s">
        <v>314</v>
      </c>
      <c r="R19" s="44" t="s">
        <v>315</v>
      </c>
      <c r="S19" s="4" t="s">
        <v>449</v>
      </c>
      <c r="T19" s="1"/>
      <c r="U19" s="1"/>
      <c r="V19" s="1"/>
      <c r="W19" s="1"/>
      <c r="X19" s="1"/>
      <c r="Y19" s="1"/>
      <c r="Z19" s="1"/>
    </row>
    <row r="20" spans="1:26" ht="102.75" customHeight="1" x14ac:dyDescent="0.25">
      <c r="A20" s="183"/>
      <c r="B20" s="176"/>
      <c r="C20" s="47" t="s">
        <v>316</v>
      </c>
      <c r="D20" s="47" t="s">
        <v>317</v>
      </c>
      <c r="E20" s="47" t="s">
        <v>318</v>
      </c>
      <c r="F20" s="47" t="s">
        <v>319</v>
      </c>
      <c r="G20" s="54">
        <v>0.5</v>
      </c>
      <c r="H20" s="54">
        <v>0.75</v>
      </c>
      <c r="I20" s="108">
        <v>0.19</v>
      </c>
      <c r="J20" s="47" t="s">
        <v>320</v>
      </c>
      <c r="K20" s="106">
        <f>300000000-K21</f>
        <v>254399220</v>
      </c>
      <c r="L20" s="234" t="s">
        <v>47</v>
      </c>
      <c r="M20" s="8"/>
      <c r="N20" s="14">
        <v>0.2</v>
      </c>
      <c r="O20" s="18">
        <f t="shared" si="1"/>
        <v>1.0526315789473684</v>
      </c>
      <c r="P20" s="109">
        <f>31069301-P21</f>
        <v>26671462</v>
      </c>
      <c r="Q20" s="10" t="s">
        <v>321</v>
      </c>
      <c r="R20" s="259" t="s">
        <v>470</v>
      </c>
      <c r="S20" s="4" t="s">
        <v>449</v>
      </c>
      <c r="T20" s="1"/>
      <c r="U20" s="1"/>
      <c r="V20" s="1"/>
      <c r="W20" s="1"/>
      <c r="X20" s="1"/>
      <c r="Y20" s="1"/>
      <c r="Z20" s="1"/>
    </row>
    <row r="21" spans="1:26" ht="99.75" x14ac:dyDescent="0.25">
      <c r="A21" s="183"/>
      <c r="B21" s="176"/>
      <c r="C21" s="47" t="s">
        <v>322</v>
      </c>
      <c r="D21" s="47" t="s">
        <v>323</v>
      </c>
      <c r="E21" s="47" t="s">
        <v>324</v>
      </c>
      <c r="F21" s="47" t="s">
        <v>325</v>
      </c>
      <c r="G21" s="54">
        <v>0.5</v>
      </c>
      <c r="H21" s="54">
        <v>0.75</v>
      </c>
      <c r="I21" s="108">
        <v>0.19</v>
      </c>
      <c r="J21" s="47" t="s">
        <v>326</v>
      </c>
      <c r="K21" s="46">
        <f>4560078*10</f>
        <v>45600780</v>
      </c>
      <c r="L21" s="180"/>
      <c r="M21" s="8"/>
      <c r="N21" s="14">
        <v>0.2</v>
      </c>
      <c r="O21" s="18">
        <f t="shared" si="1"/>
        <v>1.0526315789473684</v>
      </c>
      <c r="P21" s="109">
        <v>4397839</v>
      </c>
      <c r="Q21" s="10" t="s">
        <v>327</v>
      </c>
      <c r="R21" s="259" t="s">
        <v>471</v>
      </c>
      <c r="S21" s="4" t="s">
        <v>449</v>
      </c>
      <c r="T21" s="1"/>
      <c r="U21" s="1"/>
      <c r="V21" s="1"/>
      <c r="W21" s="1"/>
      <c r="X21" s="1"/>
      <c r="Y21" s="1"/>
      <c r="Z21" s="1"/>
    </row>
    <row r="22" spans="1:26" ht="75.75" customHeight="1" x14ac:dyDescent="0.25">
      <c r="A22" s="183"/>
      <c r="B22" s="176"/>
      <c r="C22" s="193" t="s">
        <v>328</v>
      </c>
      <c r="D22" s="47" t="s">
        <v>329</v>
      </c>
      <c r="E22" s="93" t="s">
        <v>330</v>
      </c>
      <c r="F22" s="93" t="s">
        <v>331</v>
      </c>
      <c r="G22" s="93">
        <v>0</v>
      </c>
      <c r="H22" s="93">
        <v>2</v>
      </c>
      <c r="I22" s="93">
        <v>0</v>
      </c>
      <c r="J22" s="47" t="s">
        <v>298</v>
      </c>
      <c r="K22" s="106">
        <v>0</v>
      </c>
      <c r="L22" s="104" t="s">
        <v>28</v>
      </c>
      <c r="M22" s="8"/>
      <c r="N22" s="10">
        <v>0</v>
      </c>
      <c r="O22" s="18"/>
      <c r="P22" s="10">
        <v>0</v>
      </c>
      <c r="Q22" s="107" t="s">
        <v>332</v>
      </c>
      <c r="R22" s="4"/>
      <c r="S22" s="4"/>
      <c r="T22" s="1"/>
      <c r="U22" s="1"/>
      <c r="V22" s="1"/>
      <c r="W22" s="1"/>
      <c r="X22" s="1"/>
      <c r="Y22" s="1"/>
      <c r="Z22" s="1"/>
    </row>
    <row r="23" spans="1:26" ht="81" customHeight="1" x14ac:dyDescent="0.25">
      <c r="A23" s="183"/>
      <c r="B23" s="176"/>
      <c r="C23" s="177"/>
      <c r="D23" s="47" t="s">
        <v>333</v>
      </c>
      <c r="E23" s="93" t="s">
        <v>334</v>
      </c>
      <c r="F23" s="93" t="s">
        <v>335</v>
      </c>
      <c r="G23" s="93">
        <v>0</v>
      </c>
      <c r="H23" s="93">
        <v>1</v>
      </c>
      <c r="I23" s="93">
        <v>0</v>
      </c>
      <c r="J23" s="47" t="s">
        <v>298</v>
      </c>
      <c r="K23" s="106">
        <v>0</v>
      </c>
      <c r="L23" s="104" t="s">
        <v>28</v>
      </c>
      <c r="M23" s="8"/>
      <c r="N23" s="10">
        <v>0</v>
      </c>
      <c r="O23" s="18"/>
      <c r="P23" s="10">
        <v>0</v>
      </c>
      <c r="Q23" s="161" t="s">
        <v>442</v>
      </c>
      <c r="R23" s="259" t="s">
        <v>472</v>
      </c>
      <c r="S23" s="4" t="s">
        <v>449</v>
      </c>
      <c r="T23" s="1"/>
      <c r="U23" s="1"/>
      <c r="V23" s="1"/>
      <c r="W23" s="1"/>
      <c r="X23" s="1"/>
      <c r="Y23" s="1"/>
      <c r="Z23" s="1"/>
    </row>
    <row r="24" spans="1:26" s="149" customFormat="1" ht="100.5" customHeight="1" x14ac:dyDescent="0.25">
      <c r="A24" s="183"/>
      <c r="B24" s="176"/>
      <c r="C24" s="248" t="s">
        <v>336</v>
      </c>
      <c r="D24" s="248" t="s">
        <v>337</v>
      </c>
      <c r="E24" s="156" t="s">
        <v>338</v>
      </c>
      <c r="F24" s="156" t="s">
        <v>339</v>
      </c>
      <c r="G24" s="157"/>
      <c r="H24" s="157">
        <v>0.8</v>
      </c>
      <c r="I24" s="157">
        <v>0.8</v>
      </c>
      <c r="J24" s="248" t="s">
        <v>310</v>
      </c>
      <c r="K24" s="250">
        <v>0</v>
      </c>
      <c r="L24" s="251" t="s">
        <v>28</v>
      </c>
      <c r="M24" s="158"/>
      <c r="N24" s="166">
        <v>0.85799999999999998</v>
      </c>
      <c r="O24" s="167">
        <f t="shared" ref="O24" si="2">N24/I24</f>
        <v>1.0725</v>
      </c>
      <c r="P24" s="168" t="s">
        <v>130</v>
      </c>
      <c r="Q24" s="138" t="s">
        <v>444</v>
      </c>
      <c r="R24" s="143" t="s">
        <v>473</v>
      </c>
      <c r="S24" s="143" t="s">
        <v>449</v>
      </c>
      <c r="T24" s="148"/>
      <c r="U24" s="148"/>
      <c r="V24" s="148"/>
      <c r="W24" s="148"/>
      <c r="X24" s="148"/>
      <c r="Y24" s="148"/>
      <c r="Z24" s="148"/>
    </row>
    <row r="25" spans="1:26" s="149" customFormat="1" ht="98.25" customHeight="1" x14ac:dyDescent="0.25">
      <c r="A25" s="183"/>
      <c r="B25" s="176"/>
      <c r="C25" s="249"/>
      <c r="D25" s="249"/>
      <c r="E25" s="156" t="s">
        <v>340</v>
      </c>
      <c r="F25" s="156" t="s">
        <v>341</v>
      </c>
      <c r="G25" s="169">
        <f>AVERAGE(92.93%,90.72%)</f>
        <v>0.91825000000000001</v>
      </c>
      <c r="H25" s="157">
        <v>1</v>
      </c>
      <c r="I25" s="157">
        <v>1</v>
      </c>
      <c r="J25" s="249"/>
      <c r="K25" s="249"/>
      <c r="L25" s="252"/>
      <c r="M25" s="158"/>
      <c r="N25" s="159">
        <v>0.95</v>
      </c>
      <c r="O25" s="159">
        <f t="shared" si="1"/>
        <v>0.95</v>
      </c>
      <c r="P25" s="143">
        <v>0</v>
      </c>
      <c r="Q25" s="138" t="s">
        <v>445</v>
      </c>
      <c r="R25" s="262" t="s">
        <v>474</v>
      </c>
      <c r="S25" s="143" t="s">
        <v>449</v>
      </c>
      <c r="T25" s="148"/>
      <c r="U25" s="148"/>
      <c r="V25" s="148"/>
      <c r="W25" s="148"/>
      <c r="X25" s="148"/>
      <c r="Y25" s="148"/>
      <c r="Z25" s="148"/>
    </row>
    <row r="26" spans="1:26" ht="98.25" customHeight="1" x14ac:dyDescent="0.25">
      <c r="A26" s="183"/>
      <c r="B26" s="176"/>
      <c r="C26" s="47" t="s">
        <v>342</v>
      </c>
      <c r="D26" s="47" t="s">
        <v>343</v>
      </c>
      <c r="E26" s="47" t="s">
        <v>344</v>
      </c>
      <c r="F26" s="47" t="s">
        <v>345</v>
      </c>
      <c r="G26" s="47">
        <v>0</v>
      </c>
      <c r="H26" s="47">
        <v>16</v>
      </c>
      <c r="I26" s="110">
        <v>4</v>
      </c>
      <c r="J26" s="47" t="s">
        <v>346</v>
      </c>
      <c r="K26" s="106">
        <v>0</v>
      </c>
      <c r="L26" s="104" t="s">
        <v>28</v>
      </c>
      <c r="M26" s="8"/>
      <c r="N26" s="4">
        <v>0</v>
      </c>
      <c r="O26" s="18">
        <f t="shared" si="1"/>
        <v>0</v>
      </c>
      <c r="P26" s="4">
        <v>0</v>
      </c>
      <c r="Q26" s="136" t="s">
        <v>443</v>
      </c>
      <c r="R26" s="4"/>
      <c r="S26" s="4"/>
      <c r="T26" s="1"/>
      <c r="U26" s="1"/>
      <c r="V26" s="1"/>
      <c r="W26" s="1"/>
      <c r="X26" s="1"/>
      <c r="Y26" s="1"/>
      <c r="Z26" s="1"/>
    </row>
    <row r="27" spans="1:26" ht="72" customHeight="1" x14ac:dyDescent="0.25">
      <c r="A27" s="183"/>
      <c r="B27" s="176"/>
      <c r="C27" s="4" t="s">
        <v>347</v>
      </c>
      <c r="D27" s="193" t="s">
        <v>348</v>
      </c>
      <c r="E27" s="193" t="s">
        <v>349</v>
      </c>
      <c r="F27" s="193" t="s">
        <v>350</v>
      </c>
      <c r="G27" s="47">
        <v>0</v>
      </c>
      <c r="H27" s="47">
        <v>1</v>
      </c>
      <c r="I27" s="47">
        <v>1</v>
      </c>
      <c r="J27" s="47" t="s">
        <v>351</v>
      </c>
      <c r="K27" s="106">
        <v>0</v>
      </c>
      <c r="L27" s="104" t="s">
        <v>28</v>
      </c>
      <c r="M27" s="8"/>
      <c r="N27" s="143">
        <v>1</v>
      </c>
      <c r="O27" s="18">
        <f t="shared" si="1"/>
        <v>1</v>
      </c>
      <c r="P27" s="143">
        <v>0</v>
      </c>
      <c r="Q27" s="4" t="s">
        <v>435</v>
      </c>
      <c r="R27" s="4"/>
      <c r="S27" s="143" t="s">
        <v>459</v>
      </c>
      <c r="T27" s="1"/>
      <c r="U27" s="1"/>
      <c r="V27" s="1"/>
      <c r="W27" s="1"/>
      <c r="X27" s="1"/>
      <c r="Y27" s="1"/>
      <c r="Z27" s="1"/>
    </row>
    <row r="28" spans="1:26" ht="72" customHeight="1" x14ac:dyDescent="0.25">
      <c r="A28" s="183"/>
      <c r="B28" s="176"/>
      <c r="C28" s="4" t="s">
        <v>352</v>
      </c>
      <c r="D28" s="176"/>
      <c r="E28" s="176"/>
      <c r="F28" s="176"/>
      <c r="G28" s="47">
        <v>0</v>
      </c>
      <c r="H28" s="93">
        <v>1</v>
      </c>
      <c r="I28" s="93">
        <v>0</v>
      </c>
      <c r="J28" s="47" t="s">
        <v>353</v>
      </c>
      <c r="K28" s="106">
        <v>0</v>
      </c>
      <c r="L28" s="104" t="s">
        <v>28</v>
      </c>
      <c r="M28" s="8"/>
      <c r="N28" s="10">
        <v>0</v>
      </c>
      <c r="O28" s="18"/>
      <c r="P28" s="10">
        <v>0</v>
      </c>
      <c r="Q28" s="136" t="s">
        <v>433</v>
      </c>
      <c r="R28" s="4"/>
      <c r="S28" s="4"/>
      <c r="T28" s="1"/>
      <c r="U28" s="1"/>
      <c r="V28" s="1"/>
      <c r="W28" s="1"/>
      <c r="X28" s="1"/>
      <c r="Y28" s="1"/>
      <c r="Z28" s="1"/>
    </row>
    <row r="29" spans="1:26" ht="72" customHeight="1" x14ac:dyDescent="0.25">
      <c r="A29" s="183"/>
      <c r="B29" s="176"/>
      <c r="C29" s="47" t="s">
        <v>354</v>
      </c>
      <c r="D29" s="176"/>
      <c r="E29" s="176"/>
      <c r="F29" s="176"/>
      <c r="G29" s="47">
        <v>1</v>
      </c>
      <c r="H29" s="93">
        <v>1</v>
      </c>
      <c r="I29" s="111">
        <v>0</v>
      </c>
      <c r="J29" s="47" t="s">
        <v>355</v>
      </c>
      <c r="K29" s="106"/>
      <c r="L29" s="104" t="s">
        <v>28</v>
      </c>
      <c r="M29" s="8"/>
      <c r="N29" s="4">
        <v>0</v>
      </c>
      <c r="O29" s="18"/>
      <c r="P29" s="4">
        <v>0</v>
      </c>
      <c r="Q29" s="136" t="s">
        <v>433</v>
      </c>
      <c r="R29" s="4"/>
      <c r="S29" s="4"/>
      <c r="T29" s="1"/>
      <c r="U29" s="1"/>
      <c r="V29" s="1"/>
      <c r="W29" s="1"/>
      <c r="X29" s="1"/>
      <c r="Y29" s="1"/>
      <c r="Z29" s="1"/>
    </row>
    <row r="30" spans="1:26" ht="102.75" customHeight="1" x14ac:dyDescent="0.25">
      <c r="A30" s="183"/>
      <c r="B30" s="176"/>
      <c r="C30" s="47" t="s">
        <v>356</v>
      </c>
      <c r="D30" s="177"/>
      <c r="E30" s="177"/>
      <c r="F30" s="177"/>
      <c r="G30" s="47">
        <v>2</v>
      </c>
      <c r="H30" s="47">
        <v>4</v>
      </c>
      <c r="I30" s="47">
        <v>1</v>
      </c>
      <c r="J30" s="47" t="s">
        <v>357</v>
      </c>
      <c r="K30" s="106">
        <v>3139350</v>
      </c>
      <c r="L30" s="104" t="s">
        <v>28</v>
      </c>
      <c r="M30" s="8"/>
      <c r="N30" s="50">
        <v>1</v>
      </c>
      <c r="O30" s="18">
        <f t="shared" si="1"/>
        <v>1</v>
      </c>
      <c r="P30" s="4">
        <v>0</v>
      </c>
      <c r="Q30" s="45" t="s">
        <v>476</v>
      </c>
      <c r="R30" s="45" t="s">
        <v>475</v>
      </c>
      <c r="S30" s="4" t="s">
        <v>449</v>
      </c>
      <c r="T30" s="1"/>
      <c r="U30" s="1"/>
      <c r="V30" s="1"/>
      <c r="W30" s="1"/>
      <c r="X30" s="1"/>
      <c r="Y30" s="1"/>
      <c r="Z30" s="1"/>
    </row>
    <row r="31" spans="1:26" ht="111.75" customHeight="1" x14ac:dyDescent="0.25">
      <c r="A31" s="183"/>
      <c r="B31" s="176"/>
      <c r="C31" s="47" t="s">
        <v>358</v>
      </c>
      <c r="D31" s="193" t="s">
        <v>359</v>
      </c>
      <c r="E31" s="47" t="s">
        <v>360</v>
      </c>
      <c r="F31" s="47" t="s">
        <v>361</v>
      </c>
      <c r="G31" s="54">
        <v>0.6</v>
      </c>
      <c r="H31" s="54">
        <v>0.8</v>
      </c>
      <c r="I31" s="54">
        <v>0.2</v>
      </c>
      <c r="J31" s="193" t="s">
        <v>346</v>
      </c>
      <c r="K31" s="254">
        <v>103519376</v>
      </c>
      <c r="L31" s="234" t="s">
        <v>47</v>
      </c>
      <c r="M31" s="162"/>
      <c r="N31" s="171">
        <v>0.7</v>
      </c>
      <c r="O31" s="18">
        <f t="shared" si="1"/>
        <v>3.4999999999999996</v>
      </c>
      <c r="P31" s="221">
        <v>17915834</v>
      </c>
      <c r="Q31" s="4"/>
      <c r="R31" s="4"/>
      <c r="S31" s="4"/>
      <c r="T31" s="1"/>
      <c r="U31" s="1"/>
      <c r="V31" s="1"/>
      <c r="W31" s="1"/>
      <c r="X31" s="1"/>
      <c r="Y31" s="1"/>
      <c r="Z31" s="1"/>
    </row>
    <row r="32" spans="1:26" ht="105.75" hidden="1" customHeight="1" x14ac:dyDescent="0.25">
      <c r="A32" s="183"/>
      <c r="B32" s="176"/>
      <c r="C32" s="47" t="s">
        <v>362</v>
      </c>
      <c r="D32" s="177"/>
      <c r="E32" s="47" t="s">
        <v>363</v>
      </c>
      <c r="F32" s="47" t="s">
        <v>364</v>
      </c>
      <c r="G32" s="47" t="s">
        <v>365</v>
      </c>
      <c r="H32" s="93">
        <v>93</v>
      </c>
      <c r="I32" s="93">
        <v>0</v>
      </c>
      <c r="J32" s="177"/>
      <c r="K32" s="177"/>
      <c r="L32" s="180"/>
      <c r="M32" s="162"/>
      <c r="N32" s="164"/>
      <c r="O32" s="18"/>
      <c r="P32" s="222"/>
      <c r="Q32" s="136" t="s">
        <v>433</v>
      </c>
      <c r="R32" s="4"/>
      <c r="S32" s="4"/>
      <c r="T32" s="1"/>
      <c r="U32" s="1"/>
      <c r="V32" s="1"/>
      <c r="W32" s="1"/>
      <c r="X32" s="1"/>
      <c r="Y32" s="1"/>
      <c r="Z32" s="1"/>
    </row>
    <row r="33" spans="1:26" ht="105.75" hidden="1" customHeight="1" x14ac:dyDescent="0.25">
      <c r="A33" s="183"/>
      <c r="B33" s="176"/>
      <c r="C33" s="47" t="s">
        <v>366</v>
      </c>
      <c r="D33" s="47" t="s">
        <v>367</v>
      </c>
      <c r="E33" s="47" t="s">
        <v>368</v>
      </c>
      <c r="F33" s="47" t="s">
        <v>369</v>
      </c>
      <c r="G33" s="47">
        <v>86.6</v>
      </c>
      <c r="H33" s="93">
        <v>90</v>
      </c>
      <c r="I33" s="93">
        <v>0</v>
      </c>
      <c r="J33" s="47" t="s">
        <v>370</v>
      </c>
      <c r="K33" s="106">
        <v>0</v>
      </c>
      <c r="L33" s="104" t="s">
        <v>28</v>
      </c>
      <c r="M33" s="8"/>
      <c r="N33" s="163"/>
      <c r="O33" s="18"/>
      <c r="P33" s="4">
        <v>0</v>
      </c>
      <c r="Q33" s="136" t="s">
        <v>433</v>
      </c>
      <c r="R33" s="4"/>
      <c r="S33" s="4"/>
      <c r="T33" s="1"/>
      <c r="U33" s="1"/>
      <c r="V33" s="1"/>
      <c r="W33" s="1"/>
      <c r="X33" s="1"/>
      <c r="Y33" s="1"/>
      <c r="Z33" s="1"/>
    </row>
    <row r="34" spans="1:26" ht="119.25" customHeight="1" x14ac:dyDescent="0.25">
      <c r="A34" s="183"/>
      <c r="B34" s="176"/>
      <c r="C34" s="47" t="s">
        <v>371</v>
      </c>
      <c r="D34" s="47" t="s">
        <v>372</v>
      </c>
      <c r="E34" s="47" t="s">
        <v>373</v>
      </c>
      <c r="F34" s="47" t="s">
        <v>374</v>
      </c>
      <c r="G34" s="54">
        <v>0.47</v>
      </c>
      <c r="H34" s="54">
        <v>0.75</v>
      </c>
      <c r="I34" s="54">
        <f>H34/4</f>
        <v>0.1875</v>
      </c>
      <c r="J34" s="47" t="s">
        <v>375</v>
      </c>
      <c r="K34" s="106">
        <v>159000000</v>
      </c>
      <c r="L34" s="104" t="s">
        <v>47</v>
      </c>
      <c r="M34" s="8"/>
      <c r="N34" s="14">
        <v>0.05</v>
      </c>
      <c r="O34" s="18">
        <f t="shared" si="1"/>
        <v>0.26666666666666666</v>
      </c>
      <c r="P34" s="155">
        <f>44633735-'GESTION MISIONAL'!O10</f>
        <v>29180735</v>
      </c>
      <c r="Q34" s="10" t="s">
        <v>376</v>
      </c>
      <c r="R34" s="10" t="s">
        <v>477</v>
      </c>
      <c r="S34" s="4" t="s">
        <v>449</v>
      </c>
      <c r="T34" s="1"/>
      <c r="U34" s="1"/>
      <c r="V34" s="1"/>
      <c r="W34" s="1"/>
      <c r="X34" s="1"/>
      <c r="Y34" s="1"/>
      <c r="Z34" s="1"/>
    </row>
    <row r="35" spans="1:26" ht="72.75" hidden="1" customHeight="1" x14ac:dyDescent="0.25">
      <c r="A35" s="183"/>
      <c r="B35" s="176"/>
      <c r="C35" s="47" t="s">
        <v>377</v>
      </c>
      <c r="D35" s="47" t="s">
        <v>378</v>
      </c>
      <c r="E35" s="47" t="s">
        <v>379</v>
      </c>
      <c r="F35" s="47" t="s">
        <v>380</v>
      </c>
      <c r="G35" s="47">
        <v>1</v>
      </c>
      <c r="H35" s="47">
        <v>1</v>
      </c>
      <c r="I35" s="47">
        <v>0</v>
      </c>
      <c r="J35" s="47" t="s">
        <v>346</v>
      </c>
      <c r="K35" s="106">
        <v>31920546</v>
      </c>
      <c r="L35" s="104" t="s">
        <v>47</v>
      </c>
      <c r="M35" s="8"/>
      <c r="N35" s="4"/>
      <c r="O35" s="18"/>
      <c r="P35" s="4"/>
      <c r="Q35" s="136" t="s">
        <v>433</v>
      </c>
      <c r="R35" s="4"/>
      <c r="S35" s="4"/>
      <c r="T35" s="1"/>
      <c r="U35" s="1"/>
      <c r="V35" s="1"/>
      <c r="W35" s="1"/>
      <c r="X35" s="1"/>
      <c r="Y35" s="1"/>
      <c r="Z35" s="1"/>
    </row>
    <row r="36" spans="1:26" ht="79.5" customHeight="1" x14ac:dyDescent="0.25">
      <c r="A36" s="183"/>
      <c r="B36" s="176"/>
      <c r="C36" s="193" t="s">
        <v>381</v>
      </c>
      <c r="D36" s="193" t="s">
        <v>382</v>
      </c>
      <c r="E36" s="47" t="s">
        <v>383</v>
      </c>
      <c r="F36" s="47" t="s">
        <v>384</v>
      </c>
      <c r="G36" s="47">
        <v>1</v>
      </c>
      <c r="H36" s="47">
        <v>1</v>
      </c>
      <c r="I36" s="47">
        <v>0</v>
      </c>
      <c r="J36" s="193" t="s">
        <v>385</v>
      </c>
      <c r="K36" s="244">
        <v>30000000</v>
      </c>
      <c r="L36" s="234" t="s">
        <v>47</v>
      </c>
      <c r="M36" s="8"/>
      <c r="N36" s="14">
        <v>0.15</v>
      </c>
      <c r="O36" s="18"/>
      <c r="P36" s="253">
        <v>3452304</v>
      </c>
      <c r="Q36" s="10" t="s">
        <v>386</v>
      </c>
      <c r="R36" s="10" t="s">
        <v>478</v>
      </c>
      <c r="S36" s="4" t="s">
        <v>449</v>
      </c>
      <c r="T36" s="1"/>
      <c r="U36" s="1"/>
      <c r="V36" s="1"/>
      <c r="W36" s="1"/>
      <c r="X36" s="1"/>
      <c r="Y36" s="1"/>
      <c r="Z36" s="1"/>
    </row>
    <row r="37" spans="1:26" ht="151.5" customHeight="1" x14ac:dyDescent="0.25">
      <c r="A37" s="183"/>
      <c r="B37" s="176"/>
      <c r="C37" s="176"/>
      <c r="D37" s="176"/>
      <c r="E37" s="47" t="s">
        <v>387</v>
      </c>
      <c r="F37" s="47" t="s">
        <v>67</v>
      </c>
      <c r="G37" s="54">
        <v>0.53</v>
      </c>
      <c r="H37" s="54">
        <v>0.75</v>
      </c>
      <c r="I37" s="54">
        <f>H37/4</f>
        <v>0.1875</v>
      </c>
      <c r="J37" s="176"/>
      <c r="K37" s="176"/>
      <c r="L37" s="179"/>
      <c r="M37" s="8"/>
      <c r="N37" s="14">
        <v>0.14000000000000001</v>
      </c>
      <c r="O37" s="18">
        <f t="shared" si="1"/>
        <v>0.7466666666666667</v>
      </c>
      <c r="P37" s="176"/>
      <c r="Q37" s="10" t="s">
        <v>388</v>
      </c>
      <c r="R37" s="260" t="s">
        <v>479</v>
      </c>
      <c r="S37" s="4" t="s">
        <v>449</v>
      </c>
      <c r="T37" s="1"/>
      <c r="U37" s="1"/>
      <c r="V37" s="1"/>
      <c r="W37" s="1"/>
      <c r="X37" s="1"/>
      <c r="Y37" s="1"/>
      <c r="Z37" s="1"/>
    </row>
    <row r="38" spans="1:26" ht="81.75" customHeight="1" x14ac:dyDescent="0.25">
      <c r="A38" s="183"/>
      <c r="B38" s="176"/>
      <c r="C38" s="177"/>
      <c r="D38" s="177"/>
      <c r="E38" s="47" t="s">
        <v>389</v>
      </c>
      <c r="F38" s="47" t="s">
        <v>390</v>
      </c>
      <c r="G38" s="47">
        <v>0</v>
      </c>
      <c r="H38" s="93">
        <v>1</v>
      </c>
      <c r="I38" s="93">
        <v>0</v>
      </c>
      <c r="J38" s="177"/>
      <c r="K38" s="177"/>
      <c r="L38" s="180"/>
      <c r="M38" s="8"/>
      <c r="N38" s="14">
        <v>0.2</v>
      </c>
      <c r="O38" s="18"/>
      <c r="P38" s="177"/>
      <c r="Q38" s="10" t="s">
        <v>391</v>
      </c>
      <c r="R38" s="10" t="s">
        <v>480</v>
      </c>
      <c r="S38" s="4" t="s">
        <v>449</v>
      </c>
      <c r="T38" s="1"/>
      <c r="U38" s="1"/>
      <c r="V38" s="1"/>
      <c r="W38" s="1"/>
      <c r="X38" s="1"/>
      <c r="Y38" s="1"/>
      <c r="Z38" s="1"/>
    </row>
    <row r="39" spans="1:26" ht="96" customHeight="1" x14ac:dyDescent="0.25">
      <c r="A39" s="183"/>
      <c r="B39" s="176"/>
      <c r="C39" s="193" t="s">
        <v>392</v>
      </c>
      <c r="D39" s="193"/>
      <c r="E39" s="47" t="s">
        <v>393</v>
      </c>
      <c r="F39" s="47" t="s">
        <v>394</v>
      </c>
      <c r="G39" s="47">
        <v>3</v>
      </c>
      <c r="H39" s="47">
        <v>4</v>
      </c>
      <c r="I39" s="47">
        <v>1</v>
      </c>
      <c r="J39" s="193" t="s">
        <v>395</v>
      </c>
      <c r="K39" s="244">
        <f>100000000+1420728</f>
        <v>101420728</v>
      </c>
      <c r="L39" s="234" t="s">
        <v>47</v>
      </c>
      <c r="M39" s="8"/>
      <c r="N39" s="4">
        <v>1</v>
      </c>
      <c r="O39" s="18">
        <f t="shared" si="1"/>
        <v>1</v>
      </c>
      <c r="P39" s="218">
        <v>20871724</v>
      </c>
      <c r="Q39" s="4" t="s">
        <v>481</v>
      </c>
      <c r="R39" s="4"/>
      <c r="S39" s="4" t="s">
        <v>449</v>
      </c>
      <c r="T39" s="1"/>
      <c r="U39" s="1"/>
      <c r="V39" s="1"/>
      <c r="W39" s="1"/>
      <c r="X39" s="1"/>
      <c r="Y39" s="1"/>
      <c r="Z39" s="1"/>
    </row>
    <row r="40" spans="1:26" ht="96" hidden="1" customHeight="1" x14ac:dyDescent="0.25">
      <c r="A40" s="183"/>
      <c r="B40" s="176"/>
      <c r="C40" s="177"/>
      <c r="D40" s="177"/>
      <c r="E40" s="47" t="s">
        <v>396</v>
      </c>
      <c r="F40" s="47" t="s">
        <v>397</v>
      </c>
      <c r="G40" s="47"/>
      <c r="H40" s="94">
        <v>0.8</v>
      </c>
      <c r="I40" s="94">
        <v>0</v>
      </c>
      <c r="J40" s="177"/>
      <c r="K40" s="177"/>
      <c r="L40" s="180"/>
      <c r="M40" s="8"/>
      <c r="N40" s="4">
        <v>0</v>
      </c>
      <c r="O40" s="18"/>
      <c r="P40" s="220"/>
      <c r="Q40" s="136" t="s">
        <v>433</v>
      </c>
      <c r="R40" s="4"/>
      <c r="S40" s="4"/>
      <c r="T40" s="1"/>
      <c r="U40" s="1"/>
      <c r="V40" s="1"/>
      <c r="W40" s="1"/>
      <c r="X40" s="1"/>
      <c r="Y40" s="1"/>
      <c r="Z40" s="1"/>
    </row>
    <row r="41" spans="1:26" ht="93.75" customHeight="1" x14ac:dyDescent="0.25">
      <c r="A41" s="183"/>
      <c r="B41" s="176"/>
      <c r="C41" s="193" t="s">
        <v>398</v>
      </c>
      <c r="D41" s="193" t="s">
        <v>399</v>
      </c>
      <c r="E41" s="47" t="s">
        <v>400</v>
      </c>
      <c r="F41" s="47" t="s">
        <v>401</v>
      </c>
      <c r="G41" s="54">
        <v>0</v>
      </c>
      <c r="H41" s="54">
        <f t="shared" ref="H41:H42" si="3">(3/4)</f>
        <v>0.75</v>
      </c>
      <c r="I41" s="54">
        <f t="shared" ref="I41:I44" si="4">H41/4</f>
        <v>0.1875</v>
      </c>
      <c r="J41" s="47" t="s">
        <v>298</v>
      </c>
      <c r="K41" s="244">
        <v>0</v>
      </c>
      <c r="L41" s="234" t="s">
        <v>47</v>
      </c>
      <c r="M41" s="8"/>
      <c r="N41" s="4">
        <v>0</v>
      </c>
      <c r="O41" s="18">
        <f t="shared" si="1"/>
        <v>0</v>
      </c>
      <c r="P41" s="4">
        <v>0</v>
      </c>
      <c r="Q41" s="4" t="s">
        <v>482</v>
      </c>
      <c r="R41" s="4"/>
      <c r="S41" s="4"/>
      <c r="T41" s="1"/>
      <c r="U41" s="1"/>
      <c r="V41" s="1"/>
      <c r="W41" s="1"/>
      <c r="X41" s="1"/>
      <c r="Y41" s="1"/>
      <c r="Z41" s="1"/>
    </row>
    <row r="42" spans="1:26" ht="93.75" customHeight="1" x14ac:dyDescent="0.25">
      <c r="A42" s="203"/>
      <c r="B42" s="205"/>
      <c r="C42" s="198"/>
      <c r="D42" s="198"/>
      <c r="E42" s="112" t="s">
        <v>402</v>
      </c>
      <c r="F42" s="112" t="s">
        <v>394</v>
      </c>
      <c r="G42" s="113">
        <v>0</v>
      </c>
      <c r="H42" s="113">
        <f t="shared" si="3"/>
        <v>0.75</v>
      </c>
      <c r="I42" s="113">
        <f t="shared" si="4"/>
        <v>0.1875</v>
      </c>
      <c r="J42" s="112" t="s">
        <v>403</v>
      </c>
      <c r="K42" s="198"/>
      <c r="L42" s="245"/>
      <c r="M42" s="8"/>
      <c r="N42" s="4">
        <v>0</v>
      </c>
      <c r="O42" s="18">
        <f t="shared" si="1"/>
        <v>0</v>
      </c>
      <c r="P42" s="4">
        <v>0</v>
      </c>
      <c r="Q42" s="4" t="s">
        <v>482</v>
      </c>
      <c r="R42" s="4"/>
      <c r="S42" s="4"/>
      <c r="T42" s="1"/>
      <c r="U42" s="1"/>
      <c r="V42" s="1"/>
      <c r="W42" s="1"/>
      <c r="X42" s="1"/>
      <c r="Y42" s="1"/>
      <c r="Z42" s="1"/>
    </row>
    <row r="43" spans="1:26" ht="105.75" customHeight="1" x14ac:dyDescent="0.25">
      <c r="A43" s="240" t="s">
        <v>404</v>
      </c>
      <c r="B43" s="242" t="s">
        <v>405</v>
      </c>
      <c r="C43" s="52" t="s">
        <v>406</v>
      </c>
      <c r="D43" s="206" t="s">
        <v>407</v>
      </c>
      <c r="E43" s="52" t="s">
        <v>408</v>
      </c>
      <c r="F43" s="52" t="s">
        <v>67</v>
      </c>
      <c r="G43" s="91">
        <v>0.7</v>
      </c>
      <c r="H43" s="91">
        <v>0.9</v>
      </c>
      <c r="I43" s="91">
        <f t="shared" si="4"/>
        <v>0.22500000000000001</v>
      </c>
      <c r="J43" s="52" t="s">
        <v>409</v>
      </c>
      <c r="K43" s="101">
        <v>0</v>
      </c>
      <c r="L43" s="102" t="s">
        <v>28</v>
      </c>
      <c r="M43" s="8"/>
      <c r="N43" s="10">
        <v>0</v>
      </c>
      <c r="O43" s="18">
        <f t="shared" si="1"/>
        <v>0</v>
      </c>
      <c r="P43" s="10">
        <v>0</v>
      </c>
      <c r="Q43" s="10" t="s">
        <v>410</v>
      </c>
      <c r="R43" s="10" t="s">
        <v>411</v>
      </c>
      <c r="S43" s="4"/>
      <c r="T43" s="1"/>
      <c r="U43" s="1"/>
      <c r="V43" s="1"/>
      <c r="W43" s="1"/>
      <c r="X43" s="1"/>
      <c r="Y43" s="1"/>
      <c r="Z43" s="1"/>
    </row>
    <row r="44" spans="1:26" ht="105.75" customHeight="1" thickBot="1" x14ac:dyDescent="0.3">
      <c r="A44" s="241"/>
      <c r="B44" s="203"/>
      <c r="C44" s="71" t="s">
        <v>412</v>
      </c>
      <c r="D44" s="205"/>
      <c r="E44" s="71" t="s">
        <v>413</v>
      </c>
      <c r="F44" s="71" t="s">
        <v>67</v>
      </c>
      <c r="G44" s="58">
        <v>0.9</v>
      </c>
      <c r="H44" s="58">
        <v>0.9</v>
      </c>
      <c r="I44" s="58">
        <f t="shared" si="4"/>
        <v>0.22500000000000001</v>
      </c>
      <c r="J44" s="57" t="s">
        <v>409</v>
      </c>
      <c r="K44" s="114">
        <v>0</v>
      </c>
      <c r="L44" s="59" t="s">
        <v>28</v>
      </c>
      <c r="M44" s="8"/>
      <c r="N44" s="18">
        <v>0.23</v>
      </c>
      <c r="O44" s="18">
        <f t="shared" si="1"/>
        <v>1.0222222222222221</v>
      </c>
      <c r="P44" s="10">
        <v>0</v>
      </c>
      <c r="Q44" s="10" t="s">
        <v>414</v>
      </c>
      <c r="R44" s="10" t="s">
        <v>411</v>
      </c>
      <c r="S44" s="4" t="s">
        <v>483</v>
      </c>
      <c r="T44" s="1"/>
      <c r="U44" s="1"/>
      <c r="V44" s="1"/>
      <c r="W44" s="1"/>
      <c r="X44" s="1"/>
      <c r="Y44" s="1"/>
      <c r="Z44" s="1"/>
    </row>
    <row r="45" spans="1:26" ht="60.75" hidden="1" customHeight="1" x14ac:dyDescent="0.25">
      <c r="A45" s="207" t="s">
        <v>415</v>
      </c>
      <c r="B45" s="206" t="s">
        <v>416</v>
      </c>
      <c r="C45" s="115" t="s">
        <v>417</v>
      </c>
      <c r="D45" s="243"/>
      <c r="E45" s="115" t="s">
        <v>418</v>
      </c>
      <c r="F45" s="115" t="s">
        <v>419</v>
      </c>
      <c r="G45" s="115">
        <v>100</v>
      </c>
      <c r="H45" s="116">
        <v>100</v>
      </c>
      <c r="I45" s="116">
        <v>0</v>
      </c>
      <c r="J45" s="243" t="s">
        <v>298</v>
      </c>
      <c r="K45" s="238">
        <v>88476339</v>
      </c>
      <c r="L45" s="239" t="s">
        <v>47</v>
      </c>
      <c r="M45" s="8"/>
      <c r="N45" s="117">
        <v>0</v>
      </c>
      <c r="O45" s="18"/>
      <c r="P45" s="10">
        <v>0</v>
      </c>
      <c r="Q45" s="136" t="s">
        <v>433</v>
      </c>
      <c r="R45" s="4"/>
      <c r="S45" s="4"/>
      <c r="T45" s="1"/>
      <c r="U45" s="1"/>
      <c r="V45" s="1"/>
      <c r="W45" s="1"/>
      <c r="X45" s="1"/>
      <c r="Y45" s="1"/>
      <c r="Z45" s="1"/>
    </row>
    <row r="46" spans="1:26" ht="96" customHeight="1" thickBot="1" x14ac:dyDescent="0.3">
      <c r="A46" s="203"/>
      <c r="B46" s="205"/>
      <c r="C46" s="47" t="s">
        <v>420</v>
      </c>
      <c r="D46" s="177"/>
      <c r="E46" s="47" t="s">
        <v>421</v>
      </c>
      <c r="F46" s="47" t="s">
        <v>67</v>
      </c>
      <c r="G46" s="54">
        <v>0.8</v>
      </c>
      <c r="H46" s="54">
        <v>0.8</v>
      </c>
      <c r="I46" s="54">
        <v>0.2</v>
      </c>
      <c r="J46" s="177"/>
      <c r="K46" s="177"/>
      <c r="L46" s="180"/>
      <c r="M46" s="8"/>
      <c r="N46" s="10">
        <v>0</v>
      </c>
      <c r="O46" s="18">
        <f t="shared" si="1"/>
        <v>0</v>
      </c>
      <c r="P46" s="10">
        <v>0</v>
      </c>
      <c r="Q46" s="107" t="s">
        <v>422</v>
      </c>
      <c r="R46" s="4"/>
      <c r="S46" s="4"/>
      <c r="T46" s="1"/>
      <c r="U46" s="1"/>
      <c r="V46" s="1"/>
      <c r="W46" s="1"/>
      <c r="X46" s="1"/>
      <c r="Y46" s="1"/>
      <c r="Z46" s="1"/>
    </row>
    <row r="47" spans="1:26" ht="120.75" customHeight="1" thickBot="1" x14ac:dyDescent="0.3">
      <c r="A47" s="118" t="s">
        <v>423</v>
      </c>
      <c r="B47" s="119" t="s">
        <v>98</v>
      </c>
      <c r="C47" s="120" t="s">
        <v>424</v>
      </c>
      <c r="D47" s="120" t="s">
        <v>425</v>
      </c>
      <c r="E47" s="120" t="s">
        <v>426</v>
      </c>
      <c r="F47" s="120" t="s">
        <v>427</v>
      </c>
      <c r="G47" s="121"/>
      <c r="H47" s="121">
        <v>0.2</v>
      </c>
      <c r="I47" s="121">
        <v>0.1</v>
      </c>
      <c r="J47" s="120" t="s">
        <v>428</v>
      </c>
      <c r="K47" s="122">
        <v>0</v>
      </c>
      <c r="L47" s="123" t="s">
        <v>28</v>
      </c>
      <c r="M47" s="8"/>
      <c r="N47" s="263">
        <f>10059498/1017074590</f>
        <v>9.8906197233774168E-3</v>
      </c>
      <c r="O47" s="18">
        <f t="shared" si="1"/>
        <v>9.8906197233774168E-2</v>
      </c>
      <c r="P47" s="10">
        <v>0</v>
      </c>
      <c r="Q47" s="107" t="s">
        <v>429</v>
      </c>
      <c r="R47" s="259" t="s">
        <v>484</v>
      </c>
      <c r="S47" s="4" t="s">
        <v>485</v>
      </c>
      <c r="T47" s="1"/>
      <c r="U47" s="1"/>
      <c r="V47" s="1"/>
      <c r="W47" s="1"/>
      <c r="X47" s="1"/>
      <c r="Y47" s="1"/>
      <c r="Z47" s="1"/>
    </row>
    <row r="48" spans="1:26" ht="15.75" customHeight="1" x14ac:dyDescent="0.25">
      <c r="A48" s="78"/>
      <c r="B48" s="78"/>
      <c r="C48" s="78"/>
      <c r="D48" s="124"/>
      <c r="E48" s="78"/>
      <c r="F48" s="78"/>
      <c r="G48" s="78"/>
      <c r="H48" s="78"/>
      <c r="I48" s="78"/>
      <c r="J48" s="78"/>
      <c r="K48" s="78"/>
      <c r="L48" s="78"/>
      <c r="M48" s="1"/>
      <c r="N48" s="125"/>
      <c r="P48" s="125"/>
      <c r="Q48" s="125"/>
      <c r="R48" s="78"/>
      <c r="S48" s="78"/>
      <c r="T48" s="1"/>
      <c r="U48" s="1"/>
      <c r="V48" s="1"/>
      <c r="W48" s="1"/>
      <c r="X48" s="1"/>
      <c r="Y48" s="1"/>
      <c r="Z48" s="1"/>
    </row>
    <row r="49" spans="1:26" ht="15.75" customHeight="1" thickBot="1" x14ac:dyDescent="0.3">
      <c r="A49" s="78"/>
      <c r="B49" s="78"/>
      <c r="C49" s="78"/>
      <c r="D49" s="124"/>
      <c r="E49" s="78"/>
      <c r="F49" s="78"/>
      <c r="G49" s="78"/>
      <c r="H49" s="78"/>
      <c r="I49" s="78"/>
      <c r="J49" s="78"/>
      <c r="K49" s="126"/>
      <c r="L49" s="78"/>
      <c r="M49" s="127"/>
      <c r="N49" s="128"/>
      <c r="O49" s="128"/>
      <c r="P49" s="128"/>
      <c r="Q49" s="128"/>
      <c r="R49" s="129"/>
      <c r="S49" s="78"/>
      <c r="T49" s="1"/>
      <c r="U49" s="1"/>
      <c r="V49" s="1"/>
      <c r="W49" s="1"/>
      <c r="X49" s="1"/>
      <c r="Y49" s="1"/>
      <c r="Z49" s="1"/>
    </row>
    <row r="50" spans="1:26" ht="45.75" customHeight="1" thickBot="1" x14ac:dyDescent="0.3">
      <c r="A50" s="78"/>
      <c r="B50" s="78"/>
      <c r="C50" s="78"/>
      <c r="D50" s="124"/>
      <c r="E50" s="78"/>
      <c r="F50" s="78"/>
      <c r="G50" s="78"/>
      <c r="H50" s="78"/>
      <c r="I50" s="78"/>
      <c r="J50" s="73" t="s">
        <v>430</v>
      </c>
      <c r="K50" s="79">
        <f>SUM(K5:K47)</f>
        <v>974476339</v>
      </c>
      <c r="L50" s="78"/>
      <c r="M50" s="127"/>
      <c r="N50" s="128"/>
      <c r="O50" s="128"/>
      <c r="R50" s="129"/>
      <c r="S50" s="78"/>
      <c r="T50" s="1"/>
      <c r="U50" s="1"/>
      <c r="V50" s="1"/>
      <c r="W50" s="1"/>
      <c r="X50" s="1"/>
      <c r="Y50" s="1"/>
      <c r="Z50" s="1"/>
    </row>
    <row r="51" spans="1:26" ht="15.75" customHeight="1" x14ac:dyDescent="0.25">
      <c r="A51" s="78"/>
      <c r="B51" s="78"/>
      <c r="C51" s="78"/>
      <c r="D51" s="124"/>
      <c r="E51" s="78"/>
      <c r="F51" s="78"/>
      <c r="G51" s="78"/>
      <c r="H51" s="78"/>
      <c r="I51" s="78"/>
      <c r="J51" s="78"/>
      <c r="K51" s="78"/>
      <c r="L51" s="80"/>
      <c r="M51" s="127"/>
      <c r="N51" s="128"/>
      <c r="O51" s="128"/>
      <c r="R51" s="129"/>
      <c r="S51" s="78"/>
      <c r="T51" s="1"/>
      <c r="U51" s="1"/>
      <c r="V51" s="1"/>
      <c r="W51" s="1"/>
      <c r="X51" s="1"/>
      <c r="Y51" s="1"/>
      <c r="Z51" s="1"/>
    </row>
    <row r="52" spans="1:26" ht="15.75" customHeight="1" x14ac:dyDescent="0.25">
      <c r="A52" s="78"/>
      <c r="B52" s="78"/>
      <c r="C52" s="78"/>
      <c r="D52" s="124"/>
      <c r="E52" s="78"/>
      <c r="F52" s="78"/>
      <c r="G52" s="78"/>
      <c r="H52" s="78"/>
      <c r="I52" s="78"/>
      <c r="J52" s="78"/>
      <c r="K52" s="78"/>
      <c r="L52" s="80"/>
      <c r="M52" s="127"/>
      <c r="N52" s="128"/>
      <c r="O52" s="128"/>
      <c r="R52" s="129"/>
      <c r="S52" s="78"/>
      <c r="T52" s="1"/>
      <c r="U52" s="1"/>
      <c r="V52" s="1"/>
      <c r="W52" s="1"/>
      <c r="X52" s="1"/>
      <c r="Y52" s="1"/>
      <c r="Z52" s="1"/>
    </row>
    <row r="53" spans="1:26" ht="15.75" customHeight="1" x14ac:dyDescent="0.25">
      <c r="A53" s="78"/>
      <c r="B53" s="78"/>
      <c r="C53" s="82"/>
      <c r="D53" s="124"/>
      <c r="E53" s="78"/>
      <c r="F53" s="78"/>
      <c r="G53" s="78"/>
      <c r="H53" s="78"/>
      <c r="I53" s="78"/>
      <c r="J53" s="78"/>
      <c r="K53" s="126"/>
      <c r="L53" s="80"/>
      <c r="M53" s="127"/>
      <c r="N53" s="128"/>
      <c r="O53" s="128"/>
      <c r="P53" s="128"/>
      <c r="Q53" s="128"/>
      <c r="R53" s="129"/>
      <c r="S53" s="78"/>
      <c r="T53" s="1"/>
      <c r="U53" s="1"/>
      <c r="V53" s="1"/>
      <c r="W53" s="1"/>
      <c r="X53" s="1"/>
      <c r="Y53" s="1"/>
      <c r="Z53" s="1"/>
    </row>
    <row r="54" spans="1:26" ht="15.75" customHeight="1" x14ac:dyDescent="0.25">
      <c r="A54" s="78"/>
      <c r="B54" s="78"/>
      <c r="C54" s="83"/>
      <c r="D54" s="78"/>
      <c r="E54" s="78"/>
      <c r="F54" s="78"/>
      <c r="G54" s="78"/>
      <c r="H54" s="78"/>
      <c r="I54" s="78"/>
      <c r="J54" s="78"/>
      <c r="K54" s="130"/>
      <c r="L54" s="80"/>
      <c r="M54" s="1"/>
      <c r="N54" s="131"/>
      <c r="O54" s="131"/>
      <c r="P54" s="131"/>
      <c r="Q54" s="131"/>
      <c r="R54" s="78"/>
      <c r="S54" s="78"/>
      <c r="T54" s="1"/>
      <c r="U54" s="1"/>
      <c r="V54" s="1"/>
      <c r="W54" s="1"/>
      <c r="X54" s="1"/>
      <c r="Y54" s="1"/>
      <c r="Z54" s="1"/>
    </row>
    <row r="55" spans="1:26" ht="15.75" customHeight="1" x14ac:dyDescent="0.25">
      <c r="A55" s="78"/>
      <c r="B55" s="78"/>
      <c r="C55" s="82"/>
      <c r="D55" s="78"/>
      <c r="E55" s="78"/>
      <c r="F55" s="78"/>
      <c r="G55" s="78"/>
      <c r="H55" s="78"/>
      <c r="I55" s="78"/>
      <c r="J55" s="78"/>
      <c r="K55" s="130"/>
      <c r="L55" s="80"/>
      <c r="M55" s="1"/>
      <c r="N55" s="78"/>
      <c r="O55" s="78"/>
      <c r="P55" s="78"/>
      <c r="Q55" s="78"/>
      <c r="R55" s="78"/>
      <c r="S55" s="78"/>
      <c r="T55" s="1"/>
      <c r="U55" s="1"/>
      <c r="V55" s="1"/>
      <c r="W55" s="1"/>
      <c r="X55" s="1"/>
      <c r="Y55" s="1"/>
      <c r="Z55" s="1"/>
    </row>
    <row r="56" spans="1:26" ht="15.75" customHeight="1" x14ac:dyDescent="0.25">
      <c r="A56" s="78"/>
      <c r="B56" s="78"/>
      <c r="C56" s="1"/>
      <c r="D56" s="82"/>
      <c r="E56" s="78"/>
      <c r="F56" s="78"/>
      <c r="G56" s="78"/>
      <c r="H56" s="78"/>
      <c r="I56" s="78"/>
      <c r="J56" s="78"/>
      <c r="K56" s="130"/>
      <c r="L56" s="80"/>
      <c r="M56" s="1"/>
      <c r="N56" s="78"/>
      <c r="O56" s="78"/>
      <c r="P56" s="78"/>
      <c r="Q56" s="78"/>
      <c r="R56" s="78"/>
      <c r="S56" s="78"/>
      <c r="T56" s="1"/>
      <c r="U56" s="1"/>
      <c r="V56" s="1"/>
      <c r="W56" s="1"/>
      <c r="X56" s="1"/>
      <c r="Y56" s="1"/>
      <c r="Z56" s="1"/>
    </row>
    <row r="57" spans="1:26" ht="15.75" customHeight="1" x14ac:dyDescent="0.25">
      <c r="A57" s="78"/>
      <c r="B57" s="78"/>
      <c r="C57" s="82"/>
      <c r="D57" s="78"/>
      <c r="E57" s="78"/>
      <c r="F57" s="78"/>
      <c r="G57" s="78"/>
      <c r="H57" s="78"/>
      <c r="I57" s="78"/>
      <c r="J57" s="78"/>
      <c r="K57" s="130"/>
      <c r="L57" s="80"/>
      <c r="M57" s="1"/>
      <c r="N57" s="78"/>
      <c r="O57" s="78"/>
      <c r="P57" s="78"/>
      <c r="Q57" s="78"/>
      <c r="R57" s="78"/>
      <c r="S57" s="78"/>
      <c r="T57" s="1"/>
      <c r="U57" s="1"/>
      <c r="V57" s="1"/>
      <c r="W57" s="1"/>
      <c r="X57" s="1"/>
      <c r="Y57" s="1"/>
      <c r="Z57" s="1"/>
    </row>
    <row r="58" spans="1:26" ht="15.75" customHeight="1" x14ac:dyDescent="0.25">
      <c r="A58" s="78"/>
      <c r="B58" s="78"/>
      <c r="C58" s="82"/>
      <c r="D58" s="78"/>
      <c r="E58" s="78"/>
      <c r="F58" s="78"/>
      <c r="G58" s="78"/>
      <c r="H58" s="78"/>
      <c r="I58" s="78"/>
      <c r="J58" s="78"/>
      <c r="K58" s="78"/>
      <c r="L58" s="80"/>
      <c r="M58" s="1"/>
      <c r="N58" s="78"/>
      <c r="O58" s="78"/>
      <c r="P58" s="78"/>
      <c r="Q58" s="78"/>
      <c r="R58" s="78"/>
      <c r="S58" s="78"/>
      <c r="T58" s="1"/>
      <c r="U58" s="1"/>
      <c r="V58" s="1"/>
      <c r="W58" s="1"/>
      <c r="X58" s="1"/>
      <c r="Y58" s="1"/>
      <c r="Z58" s="1"/>
    </row>
    <row r="59" spans="1:26" ht="15.75" customHeight="1" x14ac:dyDescent="0.25">
      <c r="A59" s="78"/>
      <c r="B59" s="78"/>
      <c r="C59" s="82"/>
      <c r="D59" s="78"/>
      <c r="E59" s="78"/>
      <c r="F59" s="78"/>
      <c r="G59" s="78"/>
      <c r="H59" s="78"/>
      <c r="I59" s="78"/>
      <c r="J59" s="78"/>
      <c r="K59" s="78"/>
      <c r="L59" s="80"/>
      <c r="M59" s="1"/>
      <c r="N59" s="78"/>
      <c r="O59" s="78"/>
      <c r="P59" s="78"/>
      <c r="Q59" s="78"/>
      <c r="R59" s="78"/>
      <c r="S59" s="78"/>
      <c r="T59" s="1"/>
      <c r="U59" s="1"/>
      <c r="V59" s="1"/>
      <c r="W59" s="1"/>
      <c r="X59" s="1"/>
      <c r="Y59" s="1"/>
      <c r="Z59" s="1"/>
    </row>
    <row r="60" spans="1:26" ht="15.75" customHeight="1" x14ac:dyDescent="0.25">
      <c r="A60" s="78"/>
      <c r="B60" s="78"/>
      <c r="C60" s="82"/>
      <c r="D60" s="78"/>
      <c r="E60" s="78"/>
      <c r="F60" s="78"/>
      <c r="G60" s="78"/>
      <c r="H60" s="78"/>
      <c r="I60" s="78"/>
      <c r="J60" s="78"/>
      <c r="K60" s="78"/>
      <c r="L60" s="80"/>
      <c r="M60" s="1"/>
      <c r="N60" s="78"/>
      <c r="O60" s="78"/>
      <c r="P60" s="78"/>
      <c r="Q60" s="78"/>
      <c r="R60" s="78"/>
      <c r="S60" s="78"/>
      <c r="T60" s="1"/>
      <c r="U60" s="1"/>
      <c r="V60" s="1"/>
      <c r="W60" s="1"/>
      <c r="X60" s="1"/>
      <c r="Y60" s="1"/>
      <c r="Z60" s="1"/>
    </row>
    <row r="61" spans="1:26" ht="15.75" customHeight="1" x14ac:dyDescent="0.25">
      <c r="A61" s="78"/>
      <c r="B61" s="78"/>
      <c r="C61" s="82"/>
      <c r="D61" s="78"/>
      <c r="E61" s="78"/>
      <c r="F61" s="78"/>
      <c r="G61" s="78"/>
      <c r="H61" s="78"/>
      <c r="I61" s="78"/>
      <c r="J61" s="78"/>
      <c r="K61" s="78"/>
      <c r="L61" s="80"/>
      <c r="M61" s="1"/>
      <c r="N61" s="78"/>
      <c r="O61" s="78"/>
      <c r="P61" s="78"/>
      <c r="Q61" s="78"/>
      <c r="R61" s="78"/>
      <c r="S61" s="78"/>
      <c r="T61" s="1"/>
      <c r="U61" s="1"/>
      <c r="V61" s="1"/>
      <c r="W61" s="1"/>
      <c r="X61" s="1"/>
      <c r="Y61" s="1"/>
      <c r="Z61" s="1"/>
    </row>
    <row r="62" spans="1:26" ht="15.75" customHeight="1" x14ac:dyDescent="0.25">
      <c r="A62" s="78"/>
      <c r="B62" s="78"/>
      <c r="C62" s="78"/>
      <c r="D62" s="78"/>
      <c r="E62" s="78"/>
      <c r="F62" s="78"/>
      <c r="G62" s="78"/>
      <c r="H62" s="78"/>
      <c r="I62" s="78"/>
      <c r="J62" s="78"/>
      <c r="K62" s="82"/>
      <c r="L62" s="82"/>
      <c r="M62" s="1"/>
      <c r="N62" s="78"/>
      <c r="O62" s="78"/>
      <c r="P62" s="78"/>
      <c r="Q62" s="78"/>
      <c r="R62" s="78"/>
      <c r="S62" s="78"/>
      <c r="T62" s="1"/>
      <c r="U62" s="1"/>
      <c r="V62" s="1"/>
      <c r="W62" s="1"/>
      <c r="X62" s="1"/>
      <c r="Y62" s="1"/>
      <c r="Z62" s="1"/>
    </row>
    <row r="63" spans="1:26" ht="15.75" customHeight="1" x14ac:dyDescent="0.25">
      <c r="A63" s="78"/>
      <c r="B63" s="78"/>
      <c r="C63" s="78"/>
      <c r="D63" s="78"/>
      <c r="E63" s="78"/>
      <c r="F63" s="78"/>
      <c r="G63" s="78"/>
      <c r="H63" s="78"/>
      <c r="I63" s="78"/>
      <c r="J63" s="78"/>
      <c r="K63" s="132"/>
      <c r="L63" s="80"/>
      <c r="M63" s="1"/>
      <c r="N63" s="78"/>
      <c r="O63" s="78"/>
      <c r="P63" s="78"/>
      <c r="Q63" s="78"/>
      <c r="R63" s="78"/>
      <c r="S63" s="78"/>
      <c r="T63" s="1"/>
      <c r="U63" s="1"/>
      <c r="V63" s="1"/>
      <c r="W63" s="1"/>
      <c r="X63" s="1"/>
      <c r="Y63" s="1"/>
      <c r="Z63" s="1"/>
    </row>
    <row r="64" spans="1:26" ht="15.75" customHeight="1" x14ac:dyDescent="0.25">
      <c r="A64" s="78"/>
      <c r="B64" s="78"/>
      <c r="C64" s="78"/>
      <c r="D64" s="78"/>
      <c r="E64" s="78"/>
      <c r="F64" s="78"/>
      <c r="G64" s="78"/>
      <c r="H64" s="78"/>
      <c r="I64" s="78"/>
      <c r="J64" s="78"/>
      <c r="K64" s="78"/>
      <c r="L64" s="80"/>
      <c r="M64" s="1"/>
      <c r="N64" s="78"/>
      <c r="O64" s="78"/>
      <c r="P64" s="78"/>
      <c r="Q64" s="78"/>
      <c r="R64" s="78"/>
      <c r="S64" s="78"/>
      <c r="T64" s="1"/>
      <c r="U64" s="1"/>
      <c r="V64" s="1"/>
      <c r="W64" s="1"/>
      <c r="X64" s="1"/>
      <c r="Y64" s="1"/>
      <c r="Z64" s="1"/>
    </row>
    <row r="65" spans="1:26" ht="15.75" customHeight="1" x14ac:dyDescent="0.25">
      <c r="A65" s="78"/>
      <c r="B65" s="78"/>
      <c r="C65" s="78"/>
      <c r="D65" s="78"/>
      <c r="E65" s="78"/>
      <c r="F65" s="78"/>
      <c r="G65" s="78"/>
      <c r="H65" s="78"/>
      <c r="I65" s="78"/>
      <c r="J65" s="78"/>
      <c r="K65" s="78"/>
      <c r="L65" s="80"/>
      <c r="M65" s="1"/>
      <c r="N65" s="78"/>
      <c r="O65" s="78"/>
      <c r="P65" s="78"/>
      <c r="Q65" s="78"/>
      <c r="R65" s="78"/>
      <c r="S65" s="78"/>
      <c r="T65" s="1"/>
      <c r="U65" s="1"/>
      <c r="V65" s="1"/>
      <c r="W65" s="1"/>
      <c r="X65" s="1"/>
      <c r="Y65" s="1"/>
      <c r="Z65" s="1"/>
    </row>
    <row r="66" spans="1:26" ht="15.75" customHeight="1" x14ac:dyDescent="0.25">
      <c r="A66" s="78"/>
      <c r="B66" s="78"/>
      <c r="C66" s="78"/>
      <c r="D66" s="78"/>
      <c r="E66" s="78"/>
      <c r="F66" s="78"/>
      <c r="G66" s="78"/>
      <c r="H66" s="78"/>
      <c r="I66" s="78"/>
      <c r="J66" s="78"/>
      <c r="K66" s="78"/>
      <c r="L66" s="80"/>
      <c r="M66" s="1"/>
      <c r="N66" s="78"/>
      <c r="O66" s="78"/>
      <c r="P66" s="78"/>
      <c r="Q66" s="78"/>
      <c r="R66" s="78"/>
      <c r="S66" s="78"/>
      <c r="T66" s="1"/>
      <c r="U66" s="1"/>
      <c r="V66" s="1"/>
      <c r="W66" s="1"/>
      <c r="X66" s="1"/>
      <c r="Y66" s="1"/>
      <c r="Z66" s="1"/>
    </row>
    <row r="67" spans="1:26" ht="15.75" customHeight="1" x14ac:dyDescent="0.25">
      <c r="A67" s="78"/>
      <c r="B67" s="78"/>
      <c r="C67" s="78"/>
      <c r="D67" s="78"/>
      <c r="E67" s="78"/>
      <c r="F67" s="78"/>
      <c r="G67" s="78"/>
      <c r="H67" s="78"/>
      <c r="I67" s="78"/>
      <c r="J67" s="78"/>
      <c r="K67" s="126"/>
      <c r="L67" s="80"/>
      <c r="M67" s="1"/>
      <c r="N67" s="78"/>
      <c r="O67" s="78"/>
      <c r="P67" s="78"/>
      <c r="Q67" s="78"/>
      <c r="R67" s="78"/>
      <c r="S67" s="78"/>
      <c r="T67" s="1"/>
      <c r="U67" s="1"/>
      <c r="V67" s="1"/>
      <c r="W67" s="1"/>
      <c r="X67" s="1"/>
      <c r="Y67" s="1"/>
      <c r="Z67" s="1"/>
    </row>
    <row r="68" spans="1:26" ht="15.75" customHeight="1" x14ac:dyDescent="0.25">
      <c r="A68" s="78"/>
      <c r="B68" s="78"/>
      <c r="C68" s="78"/>
      <c r="D68" s="78"/>
      <c r="E68" s="78"/>
      <c r="F68" s="78"/>
      <c r="G68" s="78"/>
      <c r="H68" s="78"/>
      <c r="I68" s="78"/>
      <c r="J68" s="78"/>
      <c r="K68" s="126"/>
      <c r="L68" s="80"/>
      <c r="M68" s="1"/>
      <c r="N68" s="78"/>
      <c r="O68" s="78"/>
      <c r="P68" s="78"/>
      <c r="Q68" s="78"/>
      <c r="R68" s="78"/>
      <c r="S68" s="78"/>
      <c r="T68" s="1"/>
      <c r="U68" s="1"/>
      <c r="V68" s="1"/>
      <c r="W68" s="1"/>
      <c r="X68" s="1"/>
      <c r="Y68" s="1"/>
      <c r="Z68" s="1"/>
    </row>
    <row r="69" spans="1:26" ht="15.75" customHeight="1" x14ac:dyDescent="0.25">
      <c r="A69" s="78"/>
      <c r="B69" s="78"/>
      <c r="C69" s="78"/>
      <c r="D69" s="78"/>
      <c r="E69" s="78"/>
      <c r="F69" s="78"/>
      <c r="G69" s="78"/>
      <c r="H69" s="78"/>
      <c r="I69" s="78"/>
      <c r="J69" s="78"/>
      <c r="K69" s="78"/>
      <c r="L69" s="80"/>
      <c r="M69" s="1"/>
      <c r="N69" s="78"/>
      <c r="O69" s="78"/>
      <c r="P69" s="78"/>
      <c r="Q69" s="78"/>
      <c r="R69" s="78"/>
      <c r="S69" s="78"/>
      <c r="T69" s="1"/>
      <c r="U69" s="1"/>
      <c r="V69" s="1"/>
      <c r="W69" s="1"/>
      <c r="X69" s="1"/>
      <c r="Y69" s="1"/>
      <c r="Z69" s="1"/>
    </row>
    <row r="70" spans="1:26" ht="15.75" customHeight="1" x14ac:dyDescent="0.25">
      <c r="A70" s="78"/>
      <c r="B70" s="78"/>
      <c r="C70" s="78"/>
      <c r="D70" s="78"/>
      <c r="E70" s="78"/>
      <c r="F70" s="78"/>
      <c r="G70" s="78"/>
      <c r="H70" s="78"/>
      <c r="I70" s="78"/>
      <c r="J70" s="78"/>
      <c r="K70" s="78"/>
      <c r="L70" s="80"/>
      <c r="M70" s="1"/>
      <c r="N70" s="78"/>
      <c r="O70" s="78"/>
      <c r="P70" s="78"/>
      <c r="Q70" s="78"/>
      <c r="R70" s="78"/>
      <c r="S70" s="78"/>
      <c r="T70" s="1"/>
      <c r="U70" s="1"/>
      <c r="V70" s="1"/>
      <c r="W70" s="1"/>
      <c r="X70" s="1"/>
      <c r="Y70" s="1"/>
      <c r="Z70" s="1"/>
    </row>
    <row r="71" spans="1:26" ht="15.75" customHeight="1" x14ac:dyDescent="0.25">
      <c r="A71" s="78"/>
      <c r="B71" s="78"/>
      <c r="C71" s="78"/>
      <c r="D71" s="78"/>
      <c r="E71" s="78"/>
      <c r="F71" s="78"/>
      <c r="G71" s="78"/>
      <c r="H71" s="78"/>
      <c r="I71" s="78"/>
      <c r="J71" s="78"/>
      <c r="K71" s="78"/>
      <c r="L71" s="80"/>
      <c r="M71" s="1"/>
      <c r="N71" s="78"/>
      <c r="O71" s="78"/>
      <c r="P71" s="78"/>
      <c r="Q71" s="78"/>
      <c r="R71" s="78"/>
      <c r="S71" s="78"/>
      <c r="T71" s="1"/>
      <c r="U71" s="1"/>
      <c r="V71" s="1"/>
      <c r="W71" s="1"/>
      <c r="X71" s="1"/>
      <c r="Y71" s="1"/>
      <c r="Z71" s="1"/>
    </row>
    <row r="72" spans="1:26" ht="15.75" customHeight="1" x14ac:dyDescent="0.25">
      <c r="A72" s="78"/>
      <c r="B72" s="78"/>
      <c r="C72" s="78"/>
      <c r="D72" s="78"/>
      <c r="E72" s="78"/>
      <c r="F72" s="78"/>
      <c r="G72" s="78"/>
      <c r="H72" s="78"/>
      <c r="I72" s="78"/>
      <c r="J72" s="78"/>
      <c r="K72" s="78"/>
      <c r="L72" s="80"/>
      <c r="M72" s="1"/>
      <c r="N72" s="78"/>
      <c r="O72" s="78"/>
      <c r="P72" s="78"/>
      <c r="Q72" s="78"/>
      <c r="R72" s="78"/>
      <c r="S72" s="78"/>
      <c r="T72" s="1"/>
      <c r="U72" s="1"/>
      <c r="V72" s="1"/>
      <c r="W72" s="1"/>
      <c r="X72" s="1"/>
      <c r="Y72" s="1"/>
      <c r="Z72" s="1"/>
    </row>
    <row r="73" spans="1:26" ht="15.75" customHeight="1" x14ac:dyDescent="0.25">
      <c r="A73" s="78"/>
      <c r="B73" s="78"/>
      <c r="C73" s="78"/>
      <c r="D73" s="78"/>
      <c r="E73" s="78"/>
      <c r="F73" s="78"/>
      <c r="G73" s="78"/>
      <c r="H73" s="78"/>
      <c r="I73" s="78"/>
      <c r="J73" s="78"/>
      <c r="K73" s="78"/>
      <c r="L73" s="80"/>
      <c r="M73" s="1"/>
      <c r="N73" s="78"/>
      <c r="O73" s="78"/>
      <c r="P73" s="78"/>
      <c r="Q73" s="78"/>
      <c r="R73" s="78"/>
      <c r="S73" s="78"/>
      <c r="T73" s="1"/>
      <c r="U73" s="1"/>
      <c r="V73" s="1"/>
      <c r="W73" s="1"/>
      <c r="X73" s="1"/>
      <c r="Y73" s="1"/>
      <c r="Z73" s="1"/>
    </row>
    <row r="74" spans="1:26" ht="15.75" customHeight="1" x14ac:dyDescent="0.25">
      <c r="A74" s="78"/>
      <c r="B74" s="78"/>
      <c r="C74" s="78"/>
      <c r="D74" s="78"/>
      <c r="E74" s="78"/>
      <c r="F74" s="78"/>
      <c r="G74" s="78"/>
      <c r="H74" s="78"/>
      <c r="I74" s="78"/>
      <c r="J74" s="78"/>
      <c r="K74" s="78"/>
      <c r="L74" s="80"/>
      <c r="M74" s="1"/>
      <c r="N74" s="78"/>
      <c r="O74" s="78"/>
      <c r="P74" s="78"/>
      <c r="Q74" s="78"/>
      <c r="R74" s="78"/>
      <c r="S74" s="78"/>
      <c r="T74" s="1"/>
      <c r="U74" s="1"/>
      <c r="V74" s="1"/>
      <c r="W74" s="1"/>
      <c r="X74" s="1"/>
      <c r="Y74" s="1"/>
      <c r="Z74" s="1"/>
    </row>
    <row r="75" spans="1:26" ht="15.75" customHeight="1" x14ac:dyDescent="0.25">
      <c r="A75" s="78"/>
      <c r="B75" s="78"/>
      <c r="C75" s="78"/>
      <c r="D75" s="78"/>
      <c r="E75" s="78"/>
      <c r="F75" s="78"/>
      <c r="G75" s="78"/>
      <c r="H75" s="78"/>
      <c r="I75" s="78"/>
      <c r="J75" s="78"/>
      <c r="K75" s="78"/>
      <c r="L75" s="80"/>
      <c r="M75" s="1"/>
      <c r="N75" s="1"/>
      <c r="O75" s="1"/>
      <c r="P75" s="1"/>
      <c r="Q75" s="80"/>
      <c r="R75" s="1"/>
      <c r="S75" s="1"/>
      <c r="T75" s="1"/>
      <c r="U75" s="1"/>
      <c r="V75" s="1"/>
      <c r="W75" s="1"/>
      <c r="X75" s="1"/>
      <c r="Y75" s="1"/>
      <c r="Z75" s="1"/>
    </row>
    <row r="76" spans="1:26" ht="15.75" customHeight="1" x14ac:dyDescent="0.25">
      <c r="A76" s="78"/>
      <c r="B76" s="78"/>
      <c r="C76" s="78"/>
      <c r="D76" s="78"/>
      <c r="E76" s="78"/>
      <c r="F76" s="78"/>
      <c r="G76" s="78"/>
      <c r="H76" s="78"/>
      <c r="I76" s="78"/>
      <c r="J76" s="78"/>
      <c r="K76" s="78"/>
      <c r="L76" s="80"/>
      <c r="M76" s="1"/>
      <c r="N76" s="1"/>
      <c r="O76" s="1"/>
      <c r="P76" s="1"/>
      <c r="Q76" s="80"/>
      <c r="R76" s="1"/>
      <c r="S76" s="1"/>
      <c r="T76" s="1"/>
      <c r="U76" s="1"/>
      <c r="V76" s="1"/>
      <c r="W76" s="1"/>
      <c r="X76" s="1"/>
      <c r="Y76" s="1"/>
      <c r="Z76" s="1"/>
    </row>
    <row r="77" spans="1:26" ht="15.75" customHeight="1" x14ac:dyDescent="0.25">
      <c r="A77" s="78"/>
      <c r="B77" s="78"/>
      <c r="C77" s="78"/>
      <c r="D77" s="78"/>
      <c r="E77" s="78"/>
      <c r="F77" s="78"/>
      <c r="G77" s="78"/>
      <c r="H77" s="78"/>
      <c r="I77" s="78"/>
      <c r="J77" s="78"/>
      <c r="K77" s="78"/>
      <c r="L77" s="80"/>
      <c r="M77" s="1"/>
      <c r="N77" s="1"/>
      <c r="O77" s="1"/>
      <c r="P77" s="1"/>
      <c r="Q77" s="80"/>
      <c r="R77" s="1"/>
      <c r="S77" s="1"/>
      <c r="T77" s="1"/>
      <c r="U77" s="1"/>
      <c r="V77" s="1"/>
      <c r="W77" s="1"/>
      <c r="X77" s="1"/>
      <c r="Y77" s="1"/>
      <c r="Z77" s="1"/>
    </row>
    <row r="78" spans="1:26" ht="15.75" customHeight="1" x14ac:dyDescent="0.25">
      <c r="A78" s="78"/>
      <c r="B78" s="78"/>
      <c r="C78" s="78"/>
      <c r="D78" s="78"/>
      <c r="E78" s="78"/>
      <c r="F78" s="78"/>
      <c r="G78" s="78"/>
      <c r="H78" s="78"/>
      <c r="I78" s="78"/>
      <c r="J78" s="78"/>
      <c r="K78" s="78"/>
      <c r="L78" s="80"/>
      <c r="M78" s="1"/>
      <c r="N78" s="1"/>
      <c r="O78" s="1"/>
      <c r="P78" s="1"/>
      <c r="Q78" s="80"/>
      <c r="R78" s="1"/>
      <c r="S78" s="1"/>
      <c r="T78" s="1"/>
      <c r="U78" s="1"/>
      <c r="V78" s="1"/>
      <c r="W78" s="1"/>
      <c r="X78" s="1"/>
      <c r="Y78" s="1"/>
      <c r="Z78" s="1"/>
    </row>
    <row r="79" spans="1:26" ht="15.75" customHeight="1" x14ac:dyDescent="0.25">
      <c r="A79" s="78"/>
      <c r="B79" s="78"/>
      <c r="C79" s="78"/>
      <c r="D79" s="78"/>
      <c r="E79" s="78"/>
      <c r="F79" s="78"/>
      <c r="G79" s="78"/>
      <c r="H79" s="78"/>
      <c r="I79" s="78"/>
      <c r="J79" s="78"/>
      <c r="K79" s="78"/>
      <c r="L79" s="80"/>
      <c r="M79" s="1"/>
      <c r="N79" s="1"/>
      <c r="O79" s="1"/>
      <c r="P79" s="1"/>
      <c r="Q79" s="80"/>
      <c r="R79" s="1"/>
      <c r="S79" s="1"/>
      <c r="T79" s="1"/>
      <c r="U79" s="1"/>
      <c r="V79" s="1"/>
      <c r="W79" s="1"/>
      <c r="X79" s="1"/>
      <c r="Y79" s="1"/>
      <c r="Z79" s="1"/>
    </row>
    <row r="80" spans="1:26" ht="15.75" customHeight="1" x14ac:dyDescent="0.25">
      <c r="A80" s="78"/>
      <c r="B80" s="78"/>
      <c r="C80" s="78"/>
      <c r="D80" s="78"/>
      <c r="E80" s="78"/>
      <c r="F80" s="78"/>
      <c r="G80" s="78"/>
      <c r="H80" s="78"/>
      <c r="I80" s="78"/>
      <c r="J80" s="78"/>
      <c r="K80" s="78"/>
      <c r="L80" s="80"/>
      <c r="M80" s="1"/>
      <c r="N80" s="1"/>
      <c r="O80" s="1"/>
      <c r="P80" s="1"/>
      <c r="Q80" s="80"/>
      <c r="R80" s="1"/>
      <c r="S80" s="1"/>
      <c r="T80" s="1"/>
      <c r="U80" s="1"/>
      <c r="V80" s="1"/>
      <c r="W80" s="1"/>
      <c r="X80" s="1"/>
      <c r="Y80" s="1"/>
      <c r="Z80" s="1"/>
    </row>
    <row r="81" spans="1:26" ht="15.75" customHeight="1" x14ac:dyDescent="0.25">
      <c r="A81" s="78"/>
      <c r="B81" s="78"/>
      <c r="C81" s="78"/>
      <c r="D81" s="78"/>
      <c r="E81" s="78"/>
      <c r="F81" s="78"/>
      <c r="G81" s="78"/>
      <c r="H81" s="78"/>
      <c r="I81" s="78"/>
      <c r="J81" s="78"/>
      <c r="K81" s="78"/>
      <c r="L81" s="80"/>
      <c r="M81" s="1"/>
      <c r="N81" s="1"/>
      <c r="O81" s="1"/>
      <c r="P81" s="1"/>
      <c r="Q81" s="80"/>
      <c r="R81" s="1"/>
      <c r="S81" s="1"/>
      <c r="T81" s="1"/>
      <c r="U81" s="1"/>
      <c r="V81" s="1"/>
      <c r="W81" s="1"/>
      <c r="X81" s="1"/>
      <c r="Y81" s="1"/>
      <c r="Z81" s="1"/>
    </row>
    <row r="82" spans="1:26" ht="15.75" customHeight="1" x14ac:dyDescent="0.25">
      <c r="A82" s="78"/>
      <c r="B82" s="78"/>
      <c r="C82" s="78"/>
      <c r="D82" s="78"/>
      <c r="E82" s="78"/>
      <c r="F82" s="78"/>
      <c r="G82" s="78"/>
      <c r="H82" s="78"/>
      <c r="I82" s="78"/>
      <c r="J82" s="78"/>
      <c r="K82" s="78"/>
      <c r="L82" s="80"/>
      <c r="M82" s="1"/>
      <c r="N82" s="1"/>
      <c r="O82" s="1"/>
      <c r="P82" s="1"/>
      <c r="Q82" s="80"/>
      <c r="R82" s="1"/>
      <c r="S82" s="1"/>
      <c r="T82" s="1"/>
      <c r="U82" s="1"/>
      <c r="V82" s="1"/>
      <c r="W82" s="1"/>
      <c r="X82" s="1"/>
      <c r="Y82" s="1"/>
      <c r="Z82" s="1"/>
    </row>
    <row r="83" spans="1:26" ht="15.75" customHeight="1" x14ac:dyDescent="0.25">
      <c r="A83" s="78"/>
      <c r="B83" s="78"/>
      <c r="C83" s="78"/>
      <c r="D83" s="78"/>
      <c r="E83" s="78"/>
      <c r="F83" s="78"/>
      <c r="G83" s="78"/>
      <c r="H83" s="78"/>
      <c r="I83" s="78"/>
      <c r="J83" s="78"/>
      <c r="K83" s="78"/>
      <c r="L83" s="80"/>
      <c r="M83" s="1"/>
      <c r="N83" s="1"/>
      <c r="O83" s="1"/>
      <c r="P83" s="1"/>
      <c r="Q83" s="80"/>
      <c r="R83" s="1"/>
      <c r="S83" s="1"/>
      <c r="T83" s="1"/>
      <c r="U83" s="1"/>
      <c r="V83" s="1"/>
      <c r="W83" s="1"/>
      <c r="X83" s="1"/>
      <c r="Y83" s="1"/>
      <c r="Z83" s="1"/>
    </row>
    <row r="84" spans="1:26" ht="15.75" customHeight="1" x14ac:dyDescent="0.25">
      <c r="A84" s="78"/>
      <c r="B84" s="78"/>
      <c r="C84" s="78"/>
      <c r="D84" s="78"/>
      <c r="E84" s="78"/>
      <c r="F84" s="78"/>
      <c r="G84" s="78"/>
      <c r="H84" s="78"/>
      <c r="I84" s="78"/>
      <c r="J84" s="78"/>
      <c r="K84" s="78"/>
      <c r="L84" s="80"/>
      <c r="M84" s="1"/>
      <c r="N84" s="1"/>
      <c r="O84" s="1"/>
      <c r="P84" s="1"/>
      <c r="Q84" s="80"/>
      <c r="R84" s="1"/>
      <c r="S84" s="1"/>
      <c r="T84" s="1"/>
      <c r="U84" s="1"/>
      <c r="V84" s="1"/>
      <c r="W84" s="1"/>
      <c r="X84" s="1"/>
      <c r="Y84" s="1"/>
      <c r="Z84" s="1"/>
    </row>
    <row r="85" spans="1:26" ht="15.75" customHeight="1" x14ac:dyDescent="0.25">
      <c r="A85" s="78"/>
      <c r="B85" s="78"/>
      <c r="C85" s="78"/>
      <c r="D85" s="78"/>
      <c r="E85" s="78"/>
      <c r="F85" s="78"/>
      <c r="G85" s="78"/>
      <c r="H85" s="78"/>
      <c r="I85" s="78"/>
      <c r="J85" s="78"/>
      <c r="K85" s="78"/>
      <c r="L85" s="80"/>
      <c r="M85" s="1"/>
      <c r="N85" s="1"/>
      <c r="O85" s="1"/>
      <c r="P85" s="1"/>
      <c r="Q85" s="80"/>
      <c r="R85" s="1"/>
      <c r="S85" s="1"/>
      <c r="T85" s="1"/>
      <c r="U85" s="1"/>
      <c r="V85" s="1"/>
      <c r="W85" s="1"/>
      <c r="X85" s="1"/>
      <c r="Y85" s="1"/>
      <c r="Z85" s="1"/>
    </row>
    <row r="86" spans="1:26" ht="15.75" customHeight="1" x14ac:dyDescent="0.25">
      <c r="A86" s="78"/>
      <c r="B86" s="78"/>
      <c r="C86" s="78"/>
      <c r="D86" s="78"/>
      <c r="E86" s="78"/>
      <c r="F86" s="78"/>
      <c r="G86" s="78"/>
      <c r="H86" s="78"/>
      <c r="I86" s="78"/>
      <c r="J86" s="78"/>
      <c r="K86" s="78"/>
      <c r="L86" s="80"/>
      <c r="M86" s="1"/>
      <c r="N86" s="1"/>
      <c r="O86" s="1"/>
      <c r="P86" s="1"/>
      <c r="Q86" s="80"/>
      <c r="R86" s="1"/>
      <c r="S86" s="1"/>
      <c r="T86" s="1"/>
      <c r="U86" s="1"/>
      <c r="V86" s="1"/>
      <c r="W86" s="1"/>
      <c r="X86" s="1"/>
      <c r="Y86" s="1"/>
      <c r="Z86" s="1"/>
    </row>
    <row r="87" spans="1:26" ht="15.75" customHeight="1" x14ac:dyDescent="0.25">
      <c r="A87" s="78"/>
      <c r="B87" s="78"/>
      <c r="C87" s="78"/>
      <c r="D87" s="78"/>
      <c r="E87" s="78"/>
      <c r="F87" s="78"/>
      <c r="G87" s="78"/>
      <c r="H87" s="78"/>
      <c r="I87" s="78"/>
      <c r="J87" s="78"/>
      <c r="K87" s="78"/>
      <c r="L87" s="80"/>
      <c r="M87" s="1"/>
      <c r="N87" s="1"/>
      <c r="O87" s="1"/>
      <c r="P87" s="1"/>
      <c r="Q87" s="80"/>
      <c r="R87" s="1"/>
      <c r="S87" s="1"/>
      <c r="T87" s="1"/>
      <c r="U87" s="1"/>
      <c r="V87" s="1"/>
      <c r="W87" s="1"/>
      <c r="X87" s="1"/>
      <c r="Y87" s="1"/>
      <c r="Z87" s="1"/>
    </row>
    <row r="88" spans="1:26" ht="15.75" customHeight="1" x14ac:dyDescent="0.25">
      <c r="A88" s="78"/>
      <c r="B88" s="78"/>
      <c r="C88" s="78"/>
      <c r="D88" s="78"/>
      <c r="E88" s="78"/>
      <c r="F88" s="78"/>
      <c r="G88" s="78"/>
      <c r="H88" s="78"/>
      <c r="I88" s="78"/>
      <c r="J88" s="78"/>
      <c r="K88" s="78"/>
      <c r="L88" s="80"/>
      <c r="M88" s="1"/>
      <c r="N88" s="1"/>
      <c r="O88" s="1"/>
      <c r="P88" s="1"/>
      <c r="Q88" s="80"/>
      <c r="R88" s="1"/>
      <c r="S88" s="1"/>
      <c r="T88" s="1"/>
      <c r="U88" s="1"/>
      <c r="V88" s="1"/>
      <c r="W88" s="1"/>
      <c r="X88" s="1"/>
      <c r="Y88" s="1"/>
      <c r="Z88" s="1"/>
    </row>
    <row r="89" spans="1:26" ht="15.75" customHeight="1" x14ac:dyDescent="0.25">
      <c r="A89" s="78"/>
      <c r="B89" s="78"/>
      <c r="C89" s="78"/>
      <c r="D89" s="78"/>
      <c r="E89" s="78"/>
      <c r="F89" s="78"/>
      <c r="G89" s="78"/>
      <c r="H89" s="78"/>
      <c r="I89" s="78"/>
      <c r="J89" s="78"/>
      <c r="K89" s="78"/>
      <c r="L89" s="80"/>
      <c r="M89" s="1"/>
      <c r="N89" s="1"/>
      <c r="O89" s="1"/>
      <c r="P89" s="1"/>
      <c r="Q89" s="80"/>
      <c r="R89" s="1"/>
      <c r="S89" s="1"/>
      <c r="T89" s="1"/>
      <c r="U89" s="1"/>
      <c r="V89" s="1"/>
      <c r="W89" s="1"/>
      <c r="X89" s="1"/>
      <c r="Y89" s="1"/>
      <c r="Z89" s="1"/>
    </row>
    <row r="90" spans="1:26" ht="15.75" customHeight="1" x14ac:dyDescent="0.25">
      <c r="A90" s="78"/>
      <c r="B90" s="78"/>
      <c r="C90" s="78"/>
      <c r="D90" s="78"/>
      <c r="E90" s="78"/>
      <c r="F90" s="78"/>
      <c r="G90" s="78"/>
      <c r="H90" s="78"/>
      <c r="I90" s="78"/>
      <c r="J90" s="78"/>
      <c r="K90" s="78"/>
      <c r="L90" s="80"/>
      <c r="M90" s="1"/>
      <c r="N90" s="1"/>
      <c r="O90" s="1"/>
      <c r="P90" s="1"/>
      <c r="Q90" s="80"/>
      <c r="R90" s="1"/>
      <c r="S90" s="1"/>
      <c r="T90" s="1"/>
      <c r="U90" s="1"/>
      <c r="V90" s="1"/>
      <c r="W90" s="1"/>
      <c r="X90" s="1"/>
      <c r="Y90" s="1"/>
      <c r="Z90" s="1"/>
    </row>
    <row r="91" spans="1:26" ht="15.75" customHeight="1" x14ac:dyDescent="0.25">
      <c r="A91" s="78"/>
      <c r="B91" s="78"/>
      <c r="C91" s="78"/>
      <c r="D91" s="78"/>
      <c r="E91" s="78"/>
      <c r="F91" s="78"/>
      <c r="G91" s="78"/>
      <c r="H91" s="78"/>
      <c r="I91" s="78"/>
      <c r="J91" s="78"/>
      <c r="K91" s="78"/>
      <c r="L91" s="80"/>
      <c r="M91" s="1"/>
      <c r="N91" s="1"/>
      <c r="O91" s="1"/>
      <c r="P91" s="1"/>
      <c r="Q91" s="80"/>
      <c r="R91" s="1"/>
      <c r="S91" s="1"/>
      <c r="T91" s="1"/>
      <c r="U91" s="1"/>
      <c r="V91" s="1"/>
      <c r="W91" s="1"/>
      <c r="X91" s="1"/>
      <c r="Y91" s="1"/>
      <c r="Z91" s="1"/>
    </row>
    <row r="92" spans="1:26" ht="15.75" customHeight="1" x14ac:dyDescent="0.25">
      <c r="A92" s="78"/>
      <c r="B92" s="78"/>
      <c r="C92" s="78"/>
      <c r="D92" s="78"/>
      <c r="E92" s="78"/>
      <c r="F92" s="78"/>
      <c r="G92" s="78"/>
      <c r="H92" s="78"/>
      <c r="I92" s="78"/>
      <c r="J92" s="78"/>
      <c r="K92" s="78"/>
      <c r="L92" s="80"/>
      <c r="M92" s="1"/>
      <c r="N92" s="1"/>
      <c r="O92" s="1"/>
      <c r="P92" s="1"/>
      <c r="Q92" s="80"/>
      <c r="R92" s="1"/>
      <c r="S92" s="1"/>
      <c r="T92" s="1"/>
      <c r="U92" s="1"/>
      <c r="V92" s="1"/>
      <c r="W92" s="1"/>
      <c r="X92" s="1"/>
      <c r="Y92" s="1"/>
      <c r="Z92" s="1"/>
    </row>
    <row r="93" spans="1:26" ht="15.75" customHeight="1" x14ac:dyDescent="0.25">
      <c r="A93" s="78"/>
      <c r="B93" s="78"/>
      <c r="C93" s="78"/>
      <c r="D93" s="78"/>
      <c r="E93" s="78"/>
      <c r="F93" s="78"/>
      <c r="G93" s="78"/>
      <c r="H93" s="78"/>
      <c r="I93" s="78"/>
      <c r="J93" s="78"/>
      <c r="K93" s="78"/>
      <c r="L93" s="80"/>
      <c r="M93" s="1"/>
      <c r="N93" s="1"/>
      <c r="O93" s="1"/>
      <c r="P93" s="1"/>
      <c r="Q93" s="80"/>
      <c r="R93" s="1"/>
      <c r="S93" s="1"/>
      <c r="T93" s="1"/>
      <c r="U93" s="1"/>
      <c r="V93" s="1"/>
      <c r="W93" s="1"/>
      <c r="X93" s="1"/>
      <c r="Y93" s="1"/>
      <c r="Z93" s="1"/>
    </row>
    <row r="94" spans="1:26" ht="15.75" customHeight="1" x14ac:dyDescent="0.25">
      <c r="A94" s="78"/>
      <c r="B94" s="78"/>
      <c r="C94" s="78"/>
      <c r="D94" s="78"/>
      <c r="E94" s="78"/>
      <c r="F94" s="78"/>
      <c r="G94" s="78"/>
      <c r="H94" s="78"/>
      <c r="I94" s="78"/>
      <c r="J94" s="78"/>
      <c r="K94" s="78"/>
      <c r="L94" s="80"/>
      <c r="M94" s="1"/>
      <c r="N94" s="1"/>
      <c r="O94" s="1"/>
      <c r="P94" s="1"/>
      <c r="Q94" s="80"/>
      <c r="R94" s="1"/>
      <c r="S94" s="1"/>
      <c r="T94" s="1"/>
      <c r="U94" s="1"/>
      <c r="V94" s="1"/>
      <c r="W94" s="1"/>
      <c r="X94" s="1"/>
      <c r="Y94" s="1"/>
      <c r="Z94" s="1"/>
    </row>
    <row r="95" spans="1:26" ht="15.75" customHeight="1" x14ac:dyDescent="0.25">
      <c r="A95" s="78"/>
      <c r="B95" s="78"/>
      <c r="C95" s="78"/>
      <c r="D95" s="78"/>
      <c r="E95" s="78"/>
      <c r="F95" s="78"/>
      <c r="G95" s="78"/>
      <c r="H95" s="78"/>
      <c r="I95" s="78"/>
      <c r="J95" s="78"/>
      <c r="K95" s="78"/>
      <c r="L95" s="80"/>
      <c r="M95" s="1"/>
      <c r="N95" s="1"/>
      <c r="O95" s="1"/>
      <c r="P95" s="1"/>
      <c r="Q95" s="80"/>
      <c r="R95" s="1"/>
      <c r="S95" s="1"/>
      <c r="T95" s="1"/>
      <c r="U95" s="1"/>
      <c r="V95" s="1"/>
      <c r="W95" s="1"/>
      <c r="X95" s="1"/>
      <c r="Y95" s="1"/>
      <c r="Z95" s="1"/>
    </row>
    <row r="96" spans="1:26" ht="15.75" customHeight="1" x14ac:dyDescent="0.25">
      <c r="A96" s="78"/>
      <c r="B96" s="78"/>
      <c r="C96" s="78"/>
      <c r="D96" s="78"/>
      <c r="E96" s="78"/>
      <c r="F96" s="78"/>
      <c r="G96" s="78"/>
      <c r="H96" s="78"/>
      <c r="I96" s="78"/>
      <c r="J96" s="78"/>
      <c r="K96" s="78"/>
      <c r="L96" s="80"/>
      <c r="M96" s="1"/>
      <c r="N96" s="1"/>
      <c r="O96" s="1"/>
      <c r="P96" s="1"/>
      <c r="Q96" s="80"/>
      <c r="R96" s="1"/>
      <c r="S96" s="1"/>
      <c r="T96" s="1"/>
      <c r="U96" s="1"/>
      <c r="V96" s="1"/>
      <c r="W96" s="1"/>
      <c r="X96" s="1"/>
      <c r="Y96" s="1"/>
      <c r="Z96" s="1"/>
    </row>
    <row r="97" spans="1:26" ht="15.75" customHeight="1" x14ac:dyDescent="0.25">
      <c r="A97" s="78"/>
      <c r="B97" s="78"/>
      <c r="C97" s="78"/>
      <c r="D97" s="78"/>
      <c r="E97" s="78"/>
      <c r="F97" s="78"/>
      <c r="G97" s="78"/>
      <c r="H97" s="78"/>
      <c r="I97" s="78"/>
      <c r="J97" s="78"/>
      <c r="K97" s="78"/>
      <c r="L97" s="80"/>
      <c r="M97" s="1"/>
      <c r="N97" s="1"/>
      <c r="O97" s="1"/>
      <c r="P97" s="1"/>
      <c r="Q97" s="80"/>
      <c r="R97" s="1"/>
      <c r="S97" s="1"/>
      <c r="T97" s="1"/>
      <c r="U97" s="1"/>
      <c r="V97" s="1"/>
      <c r="W97" s="1"/>
      <c r="X97" s="1"/>
      <c r="Y97" s="1"/>
      <c r="Z97" s="1"/>
    </row>
    <row r="98" spans="1:26" ht="15.75" customHeight="1" x14ac:dyDescent="0.25">
      <c r="A98" s="78"/>
      <c r="B98" s="78"/>
      <c r="C98" s="78"/>
      <c r="D98" s="78"/>
      <c r="E98" s="78"/>
      <c r="F98" s="78"/>
      <c r="G98" s="78"/>
      <c r="H98" s="78"/>
      <c r="I98" s="78"/>
      <c r="J98" s="78"/>
      <c r="K98" s="78"/>
      <c r="L98" s="80"/>
      <c r="M98" s="1"/>
      <c r="N98" s="1"/>
      <c r="O98" s="1"/>
      <c r="P98" s="1"/>
      <c r="Q98" s="80"/>
      <c r="R98" s="1"/>
      <c r="S98" s="1"/>
      <c r="T98" s="1"/>
      <c r="U98" s="1"/>
      <c r="V98" s="1"/>
      <c r="W98" s="1"/>
      <c r="X98" s="1"/>
      <c r="Y98" s="1"/>
      <c r="Z98" s="1"/>
    </row>
    <row r="99" spans="1:26" ht="15.75" customHeight="1" x14ac:dyDescent="0.25">
      <c r="A99" s="78"/>
      <c r="B99" s="78"/>
      <c r="C99" s="78"/>
      <c r="D99" s="78"/>
      <c r="E99" s="78"/>
      <c r="F99" s="78"/>
      <c r="G99" s="78"/>
      <c r="H99" s="78"/>
      <c r="I99" s="78"/>
      <c r="J99" s="78"/>
      <c r="K99" s="78"/>
      <c r="L99" s="80"/>
      <c r="M99" s="1"/>
      <c r="N99" s="1"/>
      <c r="O99" s="1"/>
      <c r="P99" s="1"/>
      <c r="Q99" s="80"/>
      <c r="R99" s="1"/>
      <c r="S99" s="1"/>
      <c r="T99" s="1"/>
      <c r="U99" s="1"/>
      <c r="V99" s="1"/>
      <c r="W99" s="1"/>
      <c r="X99" s="1"/>
      <c r="Y99" s="1"/>
      <c r="Z99" s="1"/>
    </row>
    <row r="100" spans="1:26" ht="15.75" customHeight="1" x14ac:dyDescent="0.25">
      <c r="A100" s="78"/>
      <c r="B100" s="78"/>
      <c r="C100" s="78"/>
      <c r="D100" s="78"/>
      <c r="E100" s="78"/>
      <c r="F100" s="78"/>
      <c r="G100" s="78"/>
      <c r="H100" s="78"/>
      <c r="I100" s="78"/>
      <c r="J100" s="78"/>
      <c r="K100" s="78"/>
      <c r="L100" s="80"/>
      <c r="M100" s="1"/>
      <c r="N100" s="1"/>
      <c r="O100" s="1"/>
      <c r="P100" s="1"/>
      <c r="Q100" s="80"/>
      <c r="R100" s="1"/>
      <c r="S100" s="1"/>
      <c r="T100" s="1"/>
      <c r="U100" s="1"/>
      <c r="V100" s="1"/>
      <c r="W100" s="1"/>
      <c r="X100" s="1"/>
      <c r="Y100" s="1"/>
      <c r="Z100" s="1"/>
    </row>
    <row r="101" spans="1:26" ht="15.75" customHeight="1" x14ac:dyDescent="0.25">
      <c r="A101" s="78"/>
      <c r="B101" s="78"/>
      <c r="C101" s="78"/>
      <c r="D101" s="78"/>
      <c r="E101" s="78"/>
      <c r="F101" s="78"/>
      <c r="G101" s="78"/>
      <c r="H101" s="78"/>
      <c r="I101" s="78"/>
      <c r="J101" s="78"/>
      <c r="K101" s="78"/>
      <c r="L101" s="80"/>
      <c r="M101" s="1"/>
      <c r="N101" s="1"/>
      <c r="O101" s="1"/>
      <c r="P101" s="1"/>
      <c r="Q101" s="80"/>
      <c r="R101" s="1"/>
      <c r="S101" s="1"/>
      <c r="T101" s="1"/>
      <c r="U101" s="1"/>
      <c r="V101" s="1"/>
      <c r="W101" s="1"/>
      <c r="X101" s="1"/>
      <c r="Y101" s="1"/>
      <c r="Z101" s="1"/>
    </row>
    <row r="102" spans="1:26" ht="15.75" customHeight="1" x14ac:dyDescent="0.25">
      <c r="A102" s="78"/>
      <c r="B102" s="78"/>
      <c r="C102" s="78"/>
      <c r="D102" s="78"/>
      <c r="E102" s="78"/>
      <c r="F102" s="78"/>
      <c r="G102" s="78"/>
      <c r="H102" s="78"/>
      <c r="I102" s="78"/>
      <c r="J102" s="78"/>
      <c r="K102" s="78"/>
      <c r="L102" s="80"/>
      <c r="M102" s="1"/>
      <c r="N102" s="1"/>
      <c r="O102" s="1"/>
      <c r="P102" s="1"/>
      <c r="Q102" s="80"/>
      <c r="R102" s="1"/>
      <c r="S102" s="1"/>
      <c r="T102" s="1"/>
      <c r="U102" s="1"/>
      <c r="V102" s="1"/>
      <c r="W102" s="1"/>
      <c r="X102" s="1"/>
      <c r="Y102" s="1"/>
      <c r="Z102" s="1"/>
    </row>
    <row r="103" spans="1:26" ht="15.75" customHeight="1" x14ac:dyDescent="0.25">
      <c r="A103" s="78"/>
      <c r="B103" s="78"/>
      <c r="C103" s="78"/>
      <c r="D103" s="78"/>
      <c r="E103" s="78"/>
      <c r="F103" s="78"/>
      <c r="G103" s="78"/>
      <c r="H103" s="78"/>
      <c r="I103" s="78"/>
      <c r="J103" s="78"/>
      <c r="K103" s="78"/>
      <c r="L103" s="80"/>
      <c r="M103" s="1"/>
      <c r="N103" s="1"/>
      <c r="O103" s="1"/>
      <c r="P103" s="1"/>
      <c r="Q103" s="80"/>
      <c r="R103" s="1"/>
      <c r="S103" s="1"/>
      <c r="T103" s="1"/>
      <c r="U103" s="1"/>
      <c r="V103" s="1"/>
      <c r="W103" s="1"/>
      <c r="X103" s="1"/>
      <c r="Y103" s="1"/>
      <c r="Z103" s="1"/>
    </row>
    <row r="104" spans="1:26" ht="15.75" customHeight="1" x14ac:dyDescent="0.25">
      <c r="A104" s="78"/>
      <c r="B104" s="78"/>
      <c r="C104" s="78"/>
      <c r="D104" s="78"/>
      <c r="E104" s="78"/>
      <c r="F104" s="78"/>
      <c r="G104" s="78"/>
      <c r="H104" s="78"/>
      <c r="I104" s="78"/>
      <c r="J104" s="78"/>
      <c r="K104" s="78"/>
      <c r="L104" s="80"/>
      <c r="M104" s="1"/>
      <c r="N104" s="1"/>
      <c r="O104" s="1"/>
      <c r="P104" s="1"/>
      <c r="Q104" s="80"/>
      <c r="R104" s="1"/>
      <c r="S104" s="1"/>
      <c r="T104" s="1"/>
      <c r="U104" s="1"/>
      <c r="V104" s="1"/>
      <c r="W104" s="1"/>
      <c r="X104" s="1"/>
      <c r="Y104" s="1"/>
      <c r="Z104" s="1"/>
    </row>
    <row r="105" spans="1:26" ht="15.75" customHeight="1" x14ac:dyDescent="0.25">
      <c r="A105" s="78"/>
      <c r="B105" s="78"/>
      <c r="C105" s="78"/>
      <c r="D105" s="78"/>
      <c r="E105" s="78"/>
      <c r="F105" s="78"/>
      <c r="G105" s="78"/>
      <c r="H105" s="78"/>
      <c r="I105" s="78"/>
      <c r="J105" s="78"/>
      <c r="K105" s="78"/>
      <c r="L105" s="80"/>
      <c r="M105" s="1"/>
      <c r="N105" s="1"/>
      <c r="O105" s="1"/>
      <c r="P105" s="1"/>
      <c r="Q105" s="80"/>
      <c r="R105" s="1"/>
      <c r="S105" s="1"/>
      <c r="T105" s="1"/>
      <c r="U105" s="1"/>
      <c r="V105" s="1"/>
      <c r="W105" s="1"/>
      <c r="X105" s="1"/>
      <c r="Y105" s="1"/>
      <c r="Z105" s="1"/>
    </row>
    <row r="106" spans="1:26" ht="15.75" customHeight="1" x14ac:dyDescent="0.25">
      <c r="A106" s="78"/>
      <c r="B106" s="78"/>
      <c r="C106" s="78"/>
      <c r="D106" s="78"/>
      <c r="E106" s="78"/>
      <c r="F106" s="78"/>
      <c r="G106" s="78"/>
      <c r="H106" s="78"/>
      <c r="I106" s="78"/>
      <c r="J106" s="78"/>
      <c r="K106" s="78"/>
      <c r="L106" s="80"/>
      <c r="M106" s="1"/>
      <c r="N106" s="1"/>
      <c r="O106" s="1"/>
      <c r="P106" s="1"/>
      <c r="Q106" s="80"/>
      <c r="R106" s="1"/>
      <c r="S106" s="1"/>
      <c r="T106" s="1"/>
      <c r="U106" s="1"/>
      <c r="V106" s="1"/>
      <c r="W106" s="1"/>
      <c r="X106" s="1"/>
      <c r="Y106" s="1"/>
      <c r="Z106" s="1"/>
    </row>
    <row r="107" spans="1:26" ht="15.75" customHeight="1" x14ac:dyDescent="0.25">
      <c r="A107" s="78"/>
      <c r="B107" s="78"/>
      <c r="C107" s="78"/>
      <c r="D107" s="78"/>
      <c r="E107" s="78"/>
      <c r="F107" s="78"/>
      <c r="G107" s="78"/>
      <c r="H107" s="78"/>
      <c r="I107" s="78"/>
      <c r="J107" s="78"/>
      <c r="K107" s="78"/>
      <c r="L107" s="80"/>
      <c r="M107" s="1"/>
      <c r="N107" s="1"/>
      <c r="O107" s="1"/>
      <c r="P107" s="1"/>
      <c r="Q107" s="80"/>
      <c r="R107" s="1"/>
      <c r="S107" s="1"/>
      <c r="T107" s="1"/>
      <c r="U107" s="1"/>
      <c r="V107" s="1"/>
      <c r="W107" s="1"/>
      <c r="X107" s="1"/>
      <c r="Y107" s="1"/>
      <c r="Z107" s="1"/>
    </row>
    <row r="108" spans="1:26" ht="15.75" customHeight="1" x14ac:dyDescent="0.25">
      <c r="A108" s="78"/>
      <c r="B108" s="78"/>
      <c r="C108" s="78"/>
      <c r="D108" s="78"/>
      <c r="E108" s="78"/>
      <c r="F108" s="78"/>
      <c r="G108" s="78"/>
      <c r="H108" s="78"/>
      <c r="I108" s="78"/>
      <c r="J108" s="78"/>
      <c r="K108" s="78"/>
      <c r="L108" s="80"/>
      <c r="M108" s="1"/>
      <c r="N108" s="1"/>
      <c r="O108" s="1"/>
      <c r="P108" s="1"/>
      <c r="Q108" s="80"/>
      <c r="R108" s="1"/>
      <c r="S108" s="1"/>
      <c r="T108" s="1"/>
      <c r="U108" s="1"/>
      <c r="V108" s="1"/>
      <c r="W108" s="1"/>
      <c r="X108" s="1"/>
      <c r="Y108" s="1"/>
      <c r="Z108" s="1"/>
    </row>
    <row r="109" spans="1:26" ht="15.75" customHeight="1" x14ac:dyDescent="0.25">
      <c r="A109" s="78"/>
      <c r="B109" s="78"/>
      <c r="C109" s="78"/>
      <c r="D109" s="78"/>
      <c r="E109" s="78"/>
      <c r="F109" s="78"/>
      <c r="G109" s="78"/>
      <c r="H109" s="78"/>
      <c r="I109" s="78"/>
      <c r="J109" s="78"/>
      <c r="K109" s="78"/>
      <c r="L109" s="80"/>
      <c r="M109" s="1"/>
      <c r="N109" s="1"/>
      <c r="O109" s="1"/>
      <c r="P109" s="1"/>
      <c r="Q109" s="80"/>
      <c r="R109" s="1"/>
      <c r="S109" s="1"/>
      <c r="T109" s="1"/>
      <c r="U109" s="1"/>
      <c r="V109" s="1"/>
      <c r="W109" s="1"/>
      <c r="X109" s="1"/>
      <c r="Y109" s="1"/>
      <c r="Z109" s="1"/>
    </row>
    <row r="110" spans="1:26" ht="15.75" customHeight="1" x14ac:dyDescent="0.25">
      <c r="A110" s="78"/>
      <c r="B110" s="78"/>
      <c r="C110" s="78"/>
      <c r="D110" s="78"/>
      <c r="E110" s="78"/>
      <c r="F110" s="78"/>
      <c r="G110" s="78"/>
      <c r="H110" s="78"/>
      <c r="I110" s="78"/>
      <c r="J110" s="78"/>
      <c r="K110" s="78"/>
      <c r="L110" s="80"/>
      <c r="M110" s="1"/>
      <c r="N110" s="1"/>
      <c r="O110" s="1"/>
      <c r="P110" s="1"/>
      <c r="Q110" s="80"/>
      <c r="R110" s="1"/>
      <c r="S110" s="1"/>
      <c r="T110" s="1"/>
      <c r="U110" s="1"/>
      <c r="V110" s="1"/>
      <c r="W110" s="1"/>
      <c r="X110" s="1"/>
      <c r="Y110" s="1"/>
      <c r="Z110" s="1"/>
    </row>
    <row r="111" spans="1:26" ht="15.75" customHeight="1" x14ac:dyDescent="0.25">
      <c r="A111" s="78"/>
      <c r="B111" s="78"/>
      <c r="C111" s="78"/>
      <c r="D111" s="78"/>
      <c r="E111" s="78"/>
      <c r="F111" s="78"/>
      <c r="G111" s="78"/>
      <c r="H111" s="78"/>
      <c r="I111" s="78"/>
      <c r="J111" s="78"/>
      <c r="K111" s="78"/>
      <c r="L111" s="80"/>
      <c r="M111" s="1"/>
      <c r="N111" s="1"/>
      <c r="O111" s="1"/>
      <c r="P111" s="1"/>
      <c r="Q111" s="80"/>
      <c r="R111" s="1"/>
      <c r="S111" s="1"/>
      <c r="T111" s="1"/>
      <c r="U111" s="1"/>
      <c r="V111" s="1"/>
      <c r="W111" s="1"/>
      <c r="X111" s="1"/>
      <c r="Y111" s="1"/>
      <c r="Z111" s="1"/>
    </row>
    <row r="112" spans="1:26" ht="15.75" customHeight="1" x14ac:dyDescent="0.25">
      <c r="A112" s="78"/>
      <c r="B112" s="78"/>
      <c r="C112" s="78"/>
      <c r="D112" s="78"/>
      <c r="E112" s="78"/>
      <c r="F112" s="78"/>
      <c r="G112" s="78"/>
      <c r="H112" s="78"/>
      <c r="I112" s="78"/>
      <c r="J112" s="78"/>
      <c r="K112" s="78"/>
      <c r="L112" s="80"/>
      <c r="M112" s="1"/>
      <c r="N112" s="1"/>
      <c r="O112" s="1"/>
      <c r="P112" s="1"/>
      <c r="Q112" s="80"/>
      <c r="R112" s="1"/>
      <c r="S112" s="1"/>
      <c r="T112" s="1"/>
      <c r="U112" s="1"/>
      <c r="V112" s="1"/>
      <c r="W112" s="1"/>
      <c r="X112" s="1"/>
      <c r="Y112" s="1"/>
      <c r="Z112" s="1"/>
    </row>
    <row r="113" spans="1:26" ht="15.75" customHeight="1" x14ac:dyDescent="0.25">
      <c r="A113" s="78"/>
      <c r="B113" s="78"/>
      <c r="C113" s="78"/>
      <c r="D113" s="78"/>
      <c r="E113" s="78"/>
      <c r="F113" s="78"/>
      <c r="G113" s="78"/>
      <c r="H113" s="78"/>
      <c r="I113" s="78"/>
      <c r="J113" s="78"/>
      <c r="K113" s="78"/>
      <c r="L113" s="80"/>
      <c r="M113" s="1"/>
      <c r="N113" s="1"/>
      <c r="O113" s="1"/>
      <c r="P113" s="1"/>
      <c r="Q113" s="80"/>
      <c r="R113" s="1"/>
      <c r="S113" s="1"/>
      <c r="T113" s="1"/>
      <c r="U113" s="1"/>
      <c r="V113" s="1"/>
      <c r="W113" s="1"/>
      <c r="X113" s="1"/>
      <c r="Y113" s="1"/>
      <c r="Z113" s="1"/>
    </row>
    <row r="114" spans="1:26" ht="15.75" customHeight="1" x14ac:dyDescent="0.25">
      <c r="A114" s="78"/>
      <c r="B114" s="78"/>
      <c r="C114" s="78"/>
      <c r="D114" s="78"/>
      <c r="E114" s="78"/>
      <c r="F114" s="78"/>
      <c r="G114" s="78"/>
      <c r="H114" s="78"/>
      <c r="I114" s="78"/>
      <c r="J114" s="78"/>
      <c r="K114" s="78"/>
      <c r="L114" s="80"/>
      <c r="M114" s="1"/>
      <c r="N114" s="1"/>
      <c r="O114" s="1"/>
      <c r="P114" s="1"/>
      <c r="Q114" s="80"/>
      <c r="R114" s="1"/>
      <c r="S114" s="1"/>
      <c r="T114" s="1"/>
      <c r="U114" s="1"/>
      <c r="V114" s="1"/>
      <c r="W114" s="1"/>
      <c r="X114" s="1"/>
      <c r="Y114" s="1"/>
      <c r="Z114" s="1"/>
    </row>
    <row r="115" spans="1:26" ht="15.75" customHeight="1" x14ac:dyDescent="0.25">
      <c r="A115" s="78"/>
      <c r="B115" s="78"/>
      <c r="C115" s="78"/>
      <c r="D115" s="78"/>
      <c r="E115" s="78"/>
      <c r="F115" s="78"/>
      <c r="G115" s="78"/>
      <c r="H115" s="78"/>
      <c r="I115" s="78"/>
      <c r="J115" s="78"/>
      <c r="K115" s="78"/>
      <c r="L115" s="80"/>
      <c r="M115" s="1"/>
      <c r="N115" s="1"/>
      <c r="O115" s="1"/>
      <c r="P115" s="1"/>
      <c r="Q115" s="80"/>
      <c r="R115" s="1"/>
      <c r="S115" s="1"/>
      <c r="T115" s="1"/>
      <c r="U115" s="1"/>
      <c r="V115" s="1"/>
      <c r="W115" s="1"/>
      <c r="X115" s="1"/>
      <c r="Y115" s="1"/>
      <c r="Z115" s="1"/>
    </row>
    <row r="116" spans="1:26" ht="15.75" customHeight="1" x14ac:dyDescent="0.25">
      <c r="A116" s="78"/>
      <c r="B116" s="78"/>
      <c r="C116" s="78"/>
      <c r="D116" s="78"/>
      <c r="E116" s="78"/>
      <c r="F116" s="78"/>
      <c r="G116" s="78"/>
      <c r="H116" s="78"/>
      <c r="I116" s="78"/>
      <c r="J116" s="78"/>
      <c r="K116" s="78"/>
      <c r="L116" s="80"/>
      <c r="M116" s="1"/>
      <c r="N116" s="1"/>
      <c r="O116" s="1"/>
      <c r="P116" s="1"/>
      <c r="Q116" s="80"/>
      <c r="R116" s="1"/>
      <c r="S116" s="1"/>
      <c r="T116" s="1"/>
      <c r="U116" s="1"/>
      <c r="V116" s="1"/>
      <c r="W116" s="1"/>
      <c r="X116" s="1"/>
      <c r="Y116" s="1"/>
      <c r="Z116" s="1"/>
    </row>
    <row r="117" spans="1:26" ht="15.75" customHeight="1" x14ac:dyDescent="0.25">
      <c r="A117" s="78"/>
      <c r="B117" s="78"/>
      <c r="C117" s="78"/>
      <c r="D117" s="78"/>
      <c r="E117" s="78"/>
      <c r="F117" s="78"/>
      <c r="G117" s="78"/>
      <c r="H117" s="78"/>
      <c r="I117" s="78"/>
      <c r="J117" s="78"/>
      <c r="K117" s="78"/>
      <c r="L117" s="80"/>
      <c r="M117" s="1"/>
      <c r="N117" s="1"/>
      <c r="O117" s="1"/>
      <c r="P117" s="1"/>
      <c r="Q117" s="80"/>
      <c r="R117" s="1"/>
      <c r="S117" s="1"/>
      <c r="T117" s="1"/>
      <c r="U117" s="1"/>
      <c r="V117" s="1"/>
      <c r="W117" s="1"/>
      <c r="X117" s="1"/>
      <c r="Y117" s="1"/>
      <c r="Z117" s="1"/>
    </row>
    <row r="118" spans="1:26" ht="15.75" customHeight="1" x14ac:dyDescent="0.25">
      <c r="A118" s="78"/>
      <c r="B118" s="78"/>
      <c r="C118" s="78"/>
      <c r="D118" s="78"/>
      <c r="E118" s="78"/>
      <c r="F118" s="78"/>
      <c r="G118" s="78"/>
      <c r="H118" s="78"/>
      <c r="I118" s="78"/>
      <c r="J118" s="78"/>
      <c r="K118" s="78"/>
      <c r="L118" s="80"/>
      <c r="M118" s="1"/>
      <c r="N118" s="1"/>
      <c r="O118" s="1"/>
      <c r="P118" s="1"/>
      <c r="Q118" s="80"/>
      <c r="R118" s="1"/>
      <c r="S118" s="1"/>
      <c r="T118" s="1"/>
      <c r="U118" s="1"/>
      <c r="V118" s="1"/>
      <c r="W118" s="1"/>
      <c r="X118" s="1"/>
      <c r="Y118" s="1"/>
      <c r="Z118" s="1"/>
    </row>
    <row r="119" spans="1:26" ht="15.75" customHeight="1" x14ac:dyDescent="0.25">
      <c r="A119" s="78"/>
      <c r="B119" s="78"/>
      <c r="C119" s="78"/>
      <c r="D119" s="78"/>
      <c r="E119" s="78"/>
      <c r="F119" s="78"/>
      <c r="G119" s="78"/>
      <c r="H119" s="78"/>
      <c r="I119" s="78"/>
      <c r="J119" s="78"/>
      <c r="K119" s="78"/>
      <c r="L119" s="80"/>
      <c r="M119" s="1"/>
      <c r="N119" s="1"/>
      <c r="O119" s="1"/>
      <c r="P119" s="1"/>
      <c r="Q119" s="80"/>
      <c r="R119" s="1"/>
      <c r="S119" s="1"/>
      <c r="T119" s="1"/>
      <c r="U119" s="1"/>
      <c r="V119" s="1"/>
      <c r="W119" s="1"/>
      <c r="X119" s="1"/>
      <c r="Y119" s="1"/>
      <c r="Z119" s="1"/>
    </row>
    <row r="120" spans="1:26" ht="15.75" customHeight="1" x14ac:dyDescent="0.25">
      <c r="A120" s="78"/>
      <c r="B120" s="78"/>
      <c r="C120" s="78"/>
      <c r="D120" s="78"/>
      <c r="E120" s="78"/>
      <c r="F120" s="78"/>
      <c r="G120" s="78"/>
      <c r="H120" s="78"/>
      <c r="I120" s="78"/>
      <c r="J120" s="78"/>
      <c r="K120" s="78"/>
      <c r="L120" s="80"/>
      <c r="M120" s="1"/>
      <c r="N120" s="1"/>
      <c r="O120" s="1"/>
      <c r="P120" s="1"/>
      <c r="Q120" s="80"/>
      <c r="R120" s="1"/>
      <c r="S120" s="1"/>
      <c r="T120" s="1"/>
      <c r="U120" s="1"/>
      <c r="V120" s="1"/>
      <c r="W120" s="1"/>
      <c r="X120" s="1"/>
      <c r="Y120" s="1"/>
      <c r="Z120" s="1"/>
    </row>
    <row r="121" spans="1:26" ht="15.75" customHeight="1" x14ac:dyDescent="0.25">
      <c r="A121" s="78"/>
      <c r="B121" s="78"/>
      <c r="C121" s="78"/>
      <c r="D121" s="78"/>
      <c r="E121" s="78"/>
      <c r="F121" s="78"/>
      <c r="G121" s="78"/>
      <c r="H121" s="78"/>
      <c r="I121" s="78"/>
      <c r="J121" s="78"/>
      <c r="K121" s="78"/>
      <c r="L121" s="80"/>
      <c r="M121" s="1"/>
      <c r="N121" s="1"/>
      <c r="O121" s="1"/>
      <c r="P121" s="1"/>
      <c r="Q121" s="80"/>
      <c r="R121" s="1"/>
      <c r="S121" s="1"/>
      <c r="T121" s="1"/>
      <c r="U121" s="1"/>
      <c r="V121" s="1"/>
      <c r="W121" s="1"/>
      <c r="X121" s="1"/>
      <c r="Y121" s="1"/>
      <c r="Z121" s="1"/>
    </row>
    <row r="122" spans="1:26" ht="15.75" customHeight="1" x14ac:dyDescent="0.25">
      <c r="A122" s="78"/>
      <c r="B122" s="78"/>
      <c r="C122" s="78"/>
      <c r="D122" s="78"/>
      <c r="E122" s="78"/>
      <c r="F122" s="78"/>
      <c r="G122" s="78"/>
      <c r="H122" s="78"/>
      <c r="I122" s="78"/>
      <c r="J122" s="78"/>
      <c r="K122" s="78"/>
      <c r="L122" s="80"/>
      <c r="M122" s="1"/>
      <c r="N122" s="1"/>
      <c r="O122" s="1"/>
      <c r="P122" s="1"/>
      <c r="Q122" s="80"/>
      <c r="R122" s="1"/>
      <c r="S122" s="1"/>
      <c r="T122" s="1"/>
      <c r="U122" s="1"/>
      <c r="V122" s="1"/>
      <c r="W122" s="1"/>
      <c r="X122" s="1"/>
      <c r="Y122" s="1"/>
      <c r="Z122" s="1"/>
    </row>
    <row r="123" spans="1:26" ht="15.75" customHeight="1" x14ac:dyDescent="0.25">
      <c r="A123" s="78"/>
      <c r="B123" s="78"/>
      <c r="C123" s="78"/>
      <c r="D123" s="78"/>
      <c r="E123" s="78"/>
      <c r="F123" s="78"/>
      <c r="G123" s="78"/>
      <c r="H123" s="78"/>
      <c r="I123" s="78"/>
      <c r="J123" s="78"/>
      <c r="K123" s="78"/>
      <c r="L123" s="80"/>
      <c r="M123" s="1"/>
      <c r="N123" s="1"/>
      <c r="O123" s="1"/>
      <c r="P123" s="1"/>
      <c r="Q123" s="80"/>
      <c r="R123" s="1"/>
      <c r="S123" s="1"/>
      <c r="T123" s="1"/>
      <c r="U123" s="1"/>
      <c r="V123" s="1"/>
      <c r="W123" s="1"/>
      <c r="X123" s="1"/>
      <c r="Y123" s="1"/>
      <c r="Z123" s="1"/>
    </row>
    <row r="124" spans="1:26" ht="15.75" customHeight="1" x14ac:dyDescent="0.25">
      <c r="A124" s="78"/>
      <c r="B124" s="78"/>
      <c r="C124" s="78"/>
      <c r="D124" s="78"/>
      <c r="E124" s="78"/>
      <c r="F124" s="78"/>
      <c r="G124" s="78"/>
      <c r="H124" s="78"/>
      <c r="I124" s="78"/>
      <c r="J124" s="78"/>
      <c r="K124" s="78"/>
      <c r="L124" s="80"/>
      <c r="M124" s="1"/>
      <c r="N124" s="1"/>
      <c r="O124" s="1"/>
      <c r="P124" s="1"/>
      <c r="Q124" s="80"/>
      <c r="R124" s="1"/>
      <c r="S124" s="1"/>
      <c r="T124" s="1"/>
      <c r="U124" s="1"/>
      <c r="V124" s="1"/>
      <c r="W124" s="1"/>
      <c r="X124" s="1"/>
      <c r="Y124" s="1"/>
      <c r="Z124" s="1"/>
    </row>
    <row r="125" spans="1:26" ht="15.75" customHeight="1" x14ac:dyDescent="0.25">
      <c r="A125" s="78"/>
      <c r="B125" s="78"/>
      <c r="C125" s="78"/>
      <c r="D125" s="78"/>
      <c r="E125" s="78"/>
      <c r="F125" s="78"/>
      <c r="G125" s="78"/>
      <c r="H125" s="78"/>
      <c r="I125" s="78"/>
      <c r="J125" s="78"/>
      <c r="K125" s="78"/>
      <c r="L125" s="80"/>
      <c r="M125" s="1"/>
      <c r="N125" s="1"/>
      <c r="O125" s="1"/>
      <c r="P125" s="1"/>
      <c r="Q125" s="80"/>
      <c r="R125" s="1"/>
      <c r="S125" s="1"/>
      <c r="T125" s="1"/>
      <c r="U125" s="1"/>
      <c r="V125" s="1"/>
      <c r="W125" s="1"/>
      <c r="X125" s="1"/>
      <c r="Y125" s="1"/>
      <c r="Z125" s="1"/>
    </row>
    <row r="126" spans="1:26" ht="15.75" customHeight="1" x14ac:dyDescent="0.25">
      <c r="A126" s="78"/>
      <c r="B126" s="78"/>
      <c r="C126" s="78"/>
      <c r="D126" s="78"/>
      <c r="E126" s="78"/>
      <c r="F126" s="78"/>
      <c r="G126" s="78"/>
      <c r="H126" s="78"/>
      <c r="I126" s="78"/>
      <c r="J126" s="78"/>
      <c r="K126" s="78"/>
      <c r="L126" s="80"/>
      <c r="M126" s="1"/>
      <c r="N126" s="1"/>
      <c r="O126" s="1"/>
      <c r="P126" s="1"/>
      <c r="Q126" s="80"/>
      <c r="R126" s="1"/>
      <c r="S126" s="1"/>
      <c r="T126" s="1"/>
      <c r="U126" s="1"/>
      <c r="V126" s="1"/>
      <c r="W126" s="1"/>
      <c r="X126" s="1"/>
      <c r="Y126" s="1"/>
      <c r="Z126" s="1"/>
    </row>
    <row r="127" spans="1:26" ht="15.75" customHeight="1" x14ac:dyDescent="0.25">
      <c r="A127" s="78"/>
      <c r="B127" s="78"/>
      <c r="C127" s="78"/>
      <c r="D127" s="78"/>
      <c r="E127" s="78"/>
      <c r="F127" s="78"/>
      <c r="G127" s="78"/>
      <c r="H127" s="78"/>
      <c r="I127" s="78"/>
      <c r="J127" s="78"/>
      <c r="K127" s="78"/>
      <c r="L127" s="80"/>
      <c r="M127" s="1"/>
      <c r="N127" s="1"/>
      <c r="O127" s="1"/>
      <c r="P127" s="1"/>
      <c r="Q127" s="80"/>
      <c r="R127" s="1"/>
      <c r="S127" s="1"/>
      <c r="T127" s="1"/>
      <c r="U127" s="1"/>
      <c r="V127" s="1"/>
      <c r="W127" s="1"/>
      <c r="X127" s="1"/>
      <c r="Y127" s="1"/>
      <c r="Z127" s="1"/>
    </row>
    <row r="128" spans="1:26" ht="15.75" customHeight="1" x14ac:dyDescent="0.25">
      <c r="A128" s="78"/>
      <c r="B128" s="78"/>
      <c r="C128" s="78"/>
      <c r="D128" s="78"/>
      <c r="E128" s="78"/>
      <c r="F128" s="78"/>
      <c r="G128" s="78"/>
      <c r="H128" s="78"/>
      <c r="I128" s="78"/>
      <c r="J128" s="78"/>
      <c r="K128" s="78"/>
      <c r="L128" s="80"/>
      <c r="M128" s="1"/>
      <c r="N128" s="1"/>
      <c r="O128" s="1"/>
      <c r="P128" s="1"/>
      <c r="Q128" s="80"/>
      <c r="R128" s="1"/>
      <c r="S128" s="1"/>
      <c r="T128" s="1"/>
      <c r="U128" s="1"/>
      <c r="V128" s="1"/>
      <c r="W128" s="1"/>
      <c r="X128" s="1"/>
      <c r="Y128" s="1"/>
      <c r="Z128" s="1"/>
    </row>
    <row r="129" spans="1:26" ht="15.75" customHeight="1" x14ac:dyDescent="0.25">
      <c r="A129" s="78"/>
      <c r="B129" s="78"/>
      <c r="C129" s="78"/>
      <c r="D129" s="78"/>
      <c r="E129" s="78"/>
      <c r="F129" s="78"/>
      <c r="G129" s="78"/>
      <c r="H129" s="78"/>
      <c r="I129" s="78"/>
      <c r="J129" s="78"/>
      <c r="K129" s="78"/>
      <c r="L129" s="80"/>
      <c r="M129" s="1"/>
      <c r="N129" s="1"/>
      <c r="O129" s="1"/>
      <c r="P129" s="1"/>
      <c r="Q129" s="80"/>
      <c r="R129" s="1"/>
      <c r="S129" s="1"/>
      <c r="T129" s="1"/>
      <c r="U129" s="1"/>
      <c r="V129" s="1"/>
      <c r="W129" s="1"/>
      <c r="X129" s="1"/>
      <c r="Y129" s="1"/>
      <c r="Z129" s="1"/>
    </row>
    <row r="130" spans="1:26" ht="15.75" customHeight="1" x14ac:dyDescent="0.25">
      <c r="A130" s="78"/>
      <c r="B130" s="78"/>
      <c r="C130" s="78"/>
      <c r="D130" s="78"/>
      <c r="E130" s="78"/>
      <c r="F130" s="78"/>
      <c r="G130" s="78"/>
      <c r="H130" s="78"/>
      <c r="I130" s="78"/>
      <c r="J130" s="78"/>
      <c r="K130" s="78"/>
      <c r="L130" s="80"/>
      <c r="M130" s="1"/>
      <c r="N130" s="1"/>
      <c r="O130" s="1"/>
      <c r="P130" s="1"/>
      <c r="Q130" s="80"/>
      <c r="R130" s="1"/>
      <c r="S130" s="1"/>
      <c r="T130" s="1"/>
      <c r="U130" s="1"/>
      <c r="V130" s="1"/>
      <c r="W130" s="1"/>
      <c r="X130" s="1"/>
      <c r="Y130" s="1"/>
      <c r="Z130" s="1"/>
    </row>
    <row r="131" spans="1:26" ht="15.75" customHeight="1" x14ac:dyDescent="0.25">
      <c r="A131" s="78"/>
      <c r="B131" s="78"/>
      <c r="C131" s="78"/>
      <c r="D131" s="78"/>
      <c r="E131" s="78"/>
      <c r="F131" s="78"/>
      <c r="G131" s="78"/>
      <c r="H131" s="78"/>
      <c r="I131" s="78"/>
      <c r="J131" s="78"/>
      <c r="K131" s="78"/>
      <c r="L131" s="80"/>
      <c r="M131" s="1"/>
      <c r="N131" s="1"/>
      <c r="O131" s="1"/>
      <c r="P131" s="1"/>
      <c r="Q131" s="80"/>
      <c r="R131" s="1"/>
      <c r="S131" s="1"/>
      <c r="T131" s="1"/>
      <c r="U131" s="1"/>
      <c r="V131" s="1"/>
      <c r="W131" s="1"/>
      <c r="X131" s="1"/>
      <c r="Y131" s="1"/>
      <c r="Z131" s="1"/>
    </row>
    <row r="132" spans="1:26" ht="15.75" customHeight="1" x14ac:dyDescent="0.25">
      <c r="A132" s="78"/>
      <c r="B132" s="78"/>
      <c r="C132" s="78"/>
      <c r="D132" s="78"/>
      <c r="E132" s="78"/>
      <c r="F132" s="78"/>
      <c r="G132" s="78"/>
      <c r="H132" s="78"/>
      <c r="I132" s="78"/>
      <c r="J132" s="78"/>
      <c r="K132" s="78"/>
      <c r="L132" s="80"/>
      <c r="M132" s="1"/>
      <c r="N132" s="1"/>
      <c r="O132" s="1"/>
      <c r="P132" s="1"/>
      <c r="Q132" s="80"/>
      <c r="R132" s="1"/>
      <c r="S132" s="1"/>
      <c r="T132" s="1"/>
      <c r="U132" s="1"/>
      <c r="V132" s="1"/>
      <c r="W132" s="1"/>
      <c r="X132" s="1"/>
      <c r="Y132" s="1"/>
      <c r="Z132" s="1"/>
    </row>
    <row r="133" spans="1:26" ht="15.75" customHeight="1" x14ac:dyDescent="0.25">
      <c r="A133" s="78"/>
      <c r="B133" s="78"/>
      <c r="C133" s="78"/>
      <c r="D133" s="78"/>
      <c r="E133" s="78"/>
      <c r="F133" s="78"/>
      <c r="G133" s="78"/>
      <c r="H133" s="78"/>
      <c r="I133" s="78"/>
      <c r="J133" s="78"/>
      <c r="K133" s="78"/>
      <c r="L133" s="80"/>
      <c r="M133" s="1"/>
      <c r="N133" s="1"/>
      <c r="O133" s="1"/>
      <c r="P133" s="1"/>
      <c r="Q133" s="80"/>
      <c r="R133" s="1"/>
      <c r="S133" s="1"/>
      <c r="T133" s="1"/>
      <c r="U133" s="1"/>
      <c r="V133" s="1"/>
      <c r="W133" s="1"/>
      <c r="X133" s="1"/>
      <c r="Y133" s="1"/>
      <c r="Z133" s="1"/>
    </row>
    <row r="134" spans="1:26" ht="15.75" customHeight="1" x14ac:dyDescent="0.25">
      <c r="A134" s="78"/>
      <c r="B134" s="78"/>
      <c r="C134" s="78"/>
      <c r="D134" s="78"/>
      <c r="E134" s="78"/>
      <c r="F134" s="78"/>
      <c r="G134" s="78"/>
      <c r="H134" s="78"/>
      <c r="I134" s="78"/>
      <c r="J134" s="78"/>
      <c r="K134" s="78"/>
      <c r="L134" s="80"/>
      <c r="M134" s="1"/>
      <c r="N134" s="1"/>
      <c r="O134" s="1"/>
      <c r="P134" s="1"/>
      <c r="Q134" s="80"/>
      <c r="R134" s="1"/>
      <c r="S134" s="1"/>
      <c r="T134" s="1"/>
      <c r="U134" s="1"/>
      <c r="V134" s="1"/>
      <c r="W134" s="1"/>
      <c r="X134" s="1"/>
      <c r="Y134" s="1"/>
      <c r="Z134" s="1"/>
    </row>
    <row r="135" spans="1:26" ht="15.75" customHeight="1" x14ac:dyDescent="0.25">
      <c r="A135" s="78"/>
      <c r="B135" s="78"/>
      <c r="C135" s="78"/>
      <c r="D135" s="78"/>
      <c r="E135" s="78"/>
      <c r="F135" s="78"/>
      <c r="G135" s="78"/>
      <c r="H135" s="78"/>
      <c r="I135" s="78"/>
      <c r="J135" s="78"/>
      <c r="K135" s="78"/>
      <c r="L135" s="80"/>
      <c r="M135" s="1"/>
      <c r="N135" s="1"/>
      <c r="O135" s="1"/>
      <c r="P135" s="1"/>
      <c r="Q135" s="80"/>
      <c r="R135" s="1"/>
      <c r="S135" s="1"/>
      <c r="T135" s="1"/>
      <c r="U135" s="1"/>
      <c r="V135" s="1"/>
      <c r="W135" s="1"/>
      <c r="X135" s="1"/>
      <c r="Y135" s="1"/>
      <c r="Z135" s="1"/>
    </row>
    <row r="136" spans="1:26" ht="15.75" customHeight="1" x14ac:dyDescent="0.25">
      <c r="A136" s="78"/>
      <c r="B136" s="78"/>
      <c r="C136" s="78"/>
      <c r="D136" s="78"/>
      <c r="E136" s="78"/>
      <c r="F136" s="78"/>
      <c r="G136" s="78"/>
      <c r="H136" s="78"/>
      <c r="I136" s="78"/>
      <c r="J136" s="78"/>
      <c r="K136" s="78"/>
      <c r="L136" s="80"/>
      <c r="M136" s="1"/>
      <c r="N136" s="1"/>
      <c r="O136" s="1"/>
      <c r="P136" s="1"/>
      <c r="Q136" s="80"/>
      <c r="R136" s="1"/>
      <c r="S136" s="1"/>
      <c r="T136" s="1"/>
      <c r="U136" s="1"/>
      <c r="V136" s="1"/>
      <c r="W136" s="1"/>
      <c r="X136" s="1"/>
      <c r="Y136" s="1"/>
      <c r="Z136" s="1"/>
    </row>
    <row r="137" spans="1:26" ht="15.75" customHeight="1" x14ac:dyDescent="0.25">
      <c r="A137" s="78"/>
      <c r="B137" s="78"/>
      <c r="C137" s="78"/>
      <c r="D137" s="78"/>
      <c r="E137" s="78"/>
      <c r="F137" s="78"/>
      <c r="G137" s="78"/>
      <c r="H137" s="78"/>
      <c r="I137" s="78"/>
      <c r="J137" s="78"/>
      <c r="K137" s="78"/>
      <c r="L137" s="80"/>
      <c r="M137" s="1"/>
      <c r="N137" s="1"/>
      <c r="O137" s="1"/>
      <c r="P137" s="1"/>
      <c r="Q137" s="80"/>
      <c r="R137" s="1"/>
      <c r="S137" s="1"/>
      <c r="T137" s="1"/>
      <c r="U137" s="1"/>
      <c r="V137" s="1"/>
      <c r="W137" s="1"/>
      <c r="X137" s="1"/>
      <c r="Y137" s="1"/>
      <c r="Z137" s="1"/>
    </row>
    <row r="138" spans="1:26" ht="15.75" customHeight="1" x14ac:dyDescent="0.25">
      <c r="A138" s="78"/>
      <c r="B138" s="78"/>
      <c r="C138" s="78"/>
      <c r="D138" s="78"/>
      <c r="E138" s="78"/>
      <c r="F138" s="78"/>
      <c r="G138" s="78"/>
      <c r="H138" s="78"/>
      <c r="I138" s="78"/>
      <c r="J138" s="78"/>
      <c r="K138" s="78"/>
      <c r="L138" s="80"/>
      <c r="M138" s="1"/>
      <c r="N138" s="1"/>
      <c r="O138" s="1"/>
      <c r="P138" s="1"/>
      <c r="Q138" s="80"/>
      <c r="R138" s="1"/>
      <c r="S138" s="1"/>
      <c r="T138" s="1"/>
      <c r="U138" s="1"/>
      <c r="V138" s="1"/>
      <c r="W138" s="1"/>
      <c r="X138" s="1"/>
      <c r="Y138" s="1"/>
      <c r="Z138" s="1"/>
    </row>
    <row r="139" spans="1:26" ht="15.75" customHeight="1" x14ac:dyDescent="0.25">
      <c r="A139" s="78"/>
      <c r="B139" s="78"/>
      <c r="C139" s="78"/>
      <c r="D139" s="78"/>
      <c r="E139" s="78"/>
      <c r="F139" s="78"/>
      <c r="G139" s="78"/>
      <c r="H139" s="78"/>
      <c r="I139" s="78"/>
      <c r="J139" s="78"/>
      <c r="K139" s="78"/>
      <c r="L139" s="80"/>
      <c r="M139" s="1"/>
      <c r="N139" s="1"/>
      <c r="O139" s="1"/>
      <c r="P139" s="1"/>
      <c r="Q139" s="80"/>
      <c r="R139" s="1"/>
      <c r="S139" s="1"/>
      <c r="T139" s="1"/>
      <c r="U139" s="1"/>
      <c r="V139" s="1"/>
      <c r="W139" s="1"/>
      <c r="X139" s="1"/>
      <c r="Y139" s="1"/>
      <c r="Z139" s="1"/>
    </row>
    <row r="140" spans="1:26" ht="15.75" customHeight="1" x14ac:dyDescent="0.25">
      <c r="A140" s="78"/>
      <c r="B140" s="78"/>
      <c r="C140" s="78"/>
      <c r="D140" s="78"/>
      <c r="E140" s="78"/>
      <c r="F140" s="78"/>
      <c r="G140" s="78"/>
      <c r="H140" s="78"/>
      <c r="I140" s="78"/>
      <c r="J140" s="78"/>
      <c r="K140" s="78"/>
      <c r="L140" s="80"/>
      <c r="M140" s="1"/>
      <c r="N140" s="1"/>
      <c r="O140" s="1"/>
      <c r="P140" s="1"/>
      <c r="Q140" s="80"/>
      <c r="R140" s="1"/>
      <c r="S140" s="1"/>
      <c r="T140" s="1"/>
      <c r="U140" s="1"/>
      <c r="V140" s="1"/>
      <c r="W140" s="1"/>
      <c r="X140" s="1"/>
      <c r="Y140" s="1"/>
      <c r="Z140" s="1"/>
    </row>
    <row r="141" spans="1:26" ht="15.75" customHeight="1" x14ac:dyDescent="0.25">
      <c r="A141" s="78"/>
      <c r="B141" s="78"/>
      <c r="C141" s="78"/>
      <c r="D141" s="78"/>
      <c r="E141" s="78"/>
      <c r="F141" s="78"/>
      <c r="G141" s="78"/>
      <c r="H141" s="78"/>
      <c r="I141" s="78"/>
      <c r="J141" s="78"/>
      <c r="K141" s="78"/>
      <c r="L141" s="80"/>
      <c r="M141" s="1"/>
      <c r="N141" s="1"/>
      <c r="O141" s="1"/>
      <c r="P141" s="1"/>
      <c r="Q141" s="80"/>
      <c r="R141" s="1"/>
      <c r="S141" s="1"/>
      <c r="T141" s="1"/>
      <c r="U141" s="1"/>
      <c r="V141" s="1"/>
      <c r="W141" s="1"/>
      <c r="X141" s="1"/>
      <c r="Y141" s="1"/>
      <c r="Z141" s="1"/>
    </row>
    <row r="142" spans="1:26" ht="15.75" customHeight="1" x14ac:dyDescent="0.25">
      <c r="A142" s="78"/>
      <c r="B142" s="78"/>
      <c r="C142" s="78"/>
      <c r="D142" s="78"/>
      <c r="E142" s="78"/>
      <c r="F142" s="78"/>
      <c r="G142" s="78"/>
      <c r="H142" s="78"/>
      <c r="I142" s="78"/>
      <c r="J142" s="78"/>
      <c r="K142" s="78"/>
      <c r="L142" s="80"/>
      <c r="M142" s="1"/>
      <c r="N142" s="1"/>
      <c r="O142" s="1"/>
      <c r="P142" s="1"/>
      <c r="Q142" s="80"/>
      <c r="R142" s="1"/>
      <c r="S142" s="1"/>
      <c r="T142" s="1"/>
      <c r="U142" s="1"/>
      <c r="V142" s="1"/>
      <c r="W142" s="1"/>
      <c r="X142" s="1"/>
      <c r="Y142" s="1"/>
      <c r="Z142" s="1"/>
    </row>
    <row r="143" spans="1:26" ht="15.75" customHeight="1" x14ac:dyDescent="0.25">
      <c r="A143" s="78"/>
      <c r="B143" s="78"/>
      <c r="C143" s="78"/>
      <c r="D143" s="78"/>
      <c r="E143" s="78"/>
      <c r="F143" s="78"/>
      <c r="G143" s="78"/>
      <c r="H143" s="78"/>
      <c r="I143" s="78"/>
      <c r="J143" s="78"/>
      <c r="K143" s="78"/>
      <c r="L143" s="80"/>
      <c r="M143" s="1"/>
      <c r="N143" s="1"/>
      <c r="O143" s="1"/>
      <c r="P143" s="1"/>
      <c r="Q143" s="80"/>
      <c r="R143" s="1"/>
      <c r="S143" s="1"/>
      <c r="T143" s="1"/>
      <c r="U143" s="1"/>
      <c r="V143" s="1"/>
      <c r="W143" s="1"/>
      <c r="X143" s="1"/>
      <c r="Y143" s="1"/>
      <c r="Z143" s="1"/>
    </row>
    <row r="144" spans="1:26" ht="15.75" customHeight="1" x14ac:dyDescent="0.25">
      <c r="A144" s="78"/>
      <c r="B144" s="78"/>
      <c r="C144" s="78"/>
      <c r="D144" s="78"/>
      <c r="E144" s="78"/>
      <c r="F144" s="78"/>
      <c r="G144" s="78"/>
      <c r="H144" s="78"/>
      <c r="I144" s="78"/>
      <c r="J144" s="78"/>
      <c r="K144" s="78"/>
      <c r="L144" s="80"/>
      <c r="M144" s="1"/>
      <c r="N144" s="1"/>
      <c r="O144" s="1"/>
      <c r="P144" s="1"/>
      <c r="Q144" s="80"/>
      <c r="R144" s="1"/>
      <c r="S144" s="1"/>
      <c r="T144" s="1"/>
      <c r="U144" s="1"/>
      <c r="V144" s="1"/>
      <c r="W144" s="1"/>
      <c r="X144" s="1"/>
      <c r="Y144" s="1"/>
      <c r="Z144" s="1"/>
    </row>
    <row r="145" spans="1:26" ht="15.75" customHeight="1" x14ac:dyDescent="0.25">
      <c r="A145" s="78"/>
      <c r="B145" s="78"/>
      <c r="C145" s="78"/>
      <c r="D145" s="78"/>
      <c r="E145" s="78"/>
      <c r="F145" s="78"/>
      <c r="G145" s="78"/>
      <c r="H145" s="78"/>
      <c r="I145" s="78"/>
      <c r="J145" s="78"/>
      <c r="K145" s="78"/>
      <c r="L145" s="80"/>
      <c r="M145" s="1"/>
      <c r="N145" s="1"/>
      <c r="O145" s="1"/>
      <c r="P145" s="1"/>
      <c r="Q145" s="80"/>
      <c r="R145" s="1"/>
      <c r="S145" s="1"/>
      <c r="T145" s="1"/>
      <c r="U145" s="1"/>
      <c r="V145" s="1"/>
      <c r="W145" s="1"/>
      <c r="X145" s="1"/>
      <c r="Y145" s="1"/>
      <c r="Z145" s="1"/>
    </row>
    <row r="146" spans="1:26" ht="15.75" customHeight="1" x14ac:dyDescent="0.25">
      <c r="A146" s="78"/>
      <c r="B146" s="78"/>
      <c r="C146" s="78"/>
      <c r="D146" s="78"/>
      <c r="E146" s="78"/>
      <c r="F146" s="78"/>
      <c r="G146" s="78"/>
      <c r="H146" s="78"/>
      <c r="I146" s="78"/>
      <c r="J146" s="78"/>
      <c r="K146" s="78"/>
      <c r="L146" s="80"/>
      <c r="M146" s="1"/>
      <c r="N146" s="1"/>
      <c r="O146" s="1"/>
      <c r="P146" s="1"/>
      <c r="Q146" s="80"/>
      <c r="R146" s="1"/>
      <c r="S146" s="1"/>
      <c r="T146" s="1"/>
      <c r="U146" s="1"/>
      <c r="V146" s="1"/>
      <c r="W146" s="1"/>
      <c r="X146" s="1"/>
      <c r="Y146" s="1"/>
      <c r="Z146" s="1"/>
    </row>
    <row r="147" spans="1:26" ht="15.75" customHeight="1" x14ac:dyDescent="0.25">
      <c r="A147" s="78"/>
      <c r="B147" s="78"/>
      <c r="C147" s="78"/>
      <c r="D147" s="78"/>
      <c r="E147" s="78"/>
      <c r="F147" s="78"/>
      <c r="G147" s="78"/>
      <c r="H147" s="78"/>
      <c r="I147" s="78"/>
      <c r="J147" s="78"/>
      <c r="K147" s="78"/>
      <c r="L147" s="80"/>
      <c r="M147" s="1"/>
      <c r="N147" s="1"/>
      <c r="O147" s="1"/>
      <c r="P147" s="1"/>
      <c r="Q147" s="80"/>
      <c r="R147" s="1"/>
      <c r="S147" s="1"/>
      <c r="T147" s="1"/>
      <c r="U147" s="1"/>
      <c r="V147" s="1"/>
      <c r="W147" s="1"/>
      <c r="X147" s="1"/>
      <c r="Y147" s="1"/>
      <c r="Z147" s="1"/>
    </row>
    <row r="148" spans="1:26" ht="15.75" customHeight="1" x14ac:dyDescent="0.25">
      <c r="A148" s="78"/>
      <c r="B148" s="78"/>
      <c r="C148" s="78"/>
      <c r="D148" s="78"/>
      <c r="E148" s="78"/>
      <c r="F148" s="78"/>
      <c r="G148" s="78"/>
      <c r="H148" s="78"/>
      <c r="I148" s="78"/>
      <c r="J148" s="78"/>
      <c r="K148" s="78"/>
      <c r="L148" s="80"/>
      <c r="M148" s="1"/>
      <c r="N148" s="1"/>
      <c r="O148" s="1"/>
      <c r="P148" s="1"/>
      <c r="Q148" s="80"/>
      <c r="R148" s="1"/>
      <c r="S148" s="1"/>
      <c r="T148" s="1"/>
      <c r="U148" s="1"/>
      <c r="V148" s="1"/>
      <c r="W148" s="1"/>
      <c r="X148" s="1"/>
      <c r="Y148" s="1"/>
      <c r="Z148" s="1"/>
    </row>
    <row r="149" spans="1:26" ht="15.75" customHeight="1" x14ac:dyDescent="0.25">
      <c r="A149" s="78"/>
      <c r="B149" s="78"/>
      <c r="C149" s="78"/>
      <c r="D149" s="78"/>
      <c r="E149" s="78"/>
      <c r="F149" s="78"/>
      <c r="G149" s="78"/>
      <c r="H149" s="78"/>
      <c r="I149" s="78"/>
      <c r="J149" s="78"/>
      <c r="K149" s="78"/>
      <c r="L149" s="80"/>
      <c r="M149" s="1"/>
      <c r="N149" s="1"/>
      <c r="O149" s="1"/>
      <c r="P149" s="1"/>
      <c r="Q149" s="80"/>
      <c r="R149" s="1"/>
      <c r="S149" s="1"/>
      <c r="T149" s="1"/>
      <c r="U149" s="1"/>
      <c r="V149" s="1"/>
      <c r="W149" s="1"/>
      <c r="X149" s="1"/>
      <c r="Y149" s="1"/>
      <c r="Z149" s="1"/>
    </row>
    <row r="150" spans="1:26" ht="15.75" customHeight="1" x14ac:dyDescent="0.25">
      <c r="A150" s="78"/>
      <c r="B150" s="78"/>
      <c r="C150" s="78"/>
      <c r="D150" s="78"/>
      <c r="E150" s="78"/>
      <c r="F150" s="78"/>
      <c r="G150" s="78"/>
      <c r="H150" s="78"/>
      <c r="I150" s="78"/>
      <c r="J150" s="78"/>
      <c r="K150" s="78"/>
      <c r="L150" s="80"/>
      <c r="M150" s="1"/>
      <c r="N150" s="1"/>
      <c r="O150" s="1"/>
      <c r="P150" s="1"/>
      <c r="Q150" s="80"/>
      <c r="R150" s="1"/>
      <c r="S150" s="1"/>
      <c r="T150" s="1"/>
      <c r="U150" s="1"/>
      <c r="V150" s="1"/>
      <c r="W150" s="1"/>
      <c r="X150" s="1"/>
      <c r="Y150" s="1"/>
      <c r="Z150" s="1"/>
    </row>
    <row r="151" spans="1:26" ht="15.75" customHeight="1" x14ac:dyDescent="0.25">
      <c r="A151" s="78"/>
      <c r="B151" s="78"/>
      <c r="C151" s="78"/>
      <c r="D151" s="78"/>
      <c r="E151" s="78"/>
      <c r="F151" s="78"/>
      <c r="G151" s="78"/>
      <c r="H151" s="78"/>
      <c r="I151" s="78"/>
      <c r="J151" s="78"/>
      <c r="K151" s="78"/>
      <c r="L151" s="80"/>
      <c r="M151" s="1"/>
      <c r="N151" s="1"/>
      <c r="O151" s="1"/>
      <c r="P151" s="1"/>
      <c r="Q151" s="80"/>
      <c r="R151" s="1"/>
      <c r="S151" s="1"/>
      <c r="T151" s="1"/>
      <c r="U151" s="1"/>
      <c r="V151" s="1"/>
      <c r="W151" s="1"/>
      <c r="X151" s="1"/>
      <c r="Y151" s="1"/>
      <c r="Z151" s="1"/>
    </row>
    <row r="152" spans="1:26" ht="15.75" customHeight="1" x14ac:dyDescent="0.25">
      <c r="A152" s="78"/>
      <c r="B152" s="78"/>
      <c r="C152" s="78"/>
      <c r="D152" s="78"/>
      <c r="E152" s="78"/>
      <c r="F152" s="78"/>
      <c r="G152" s="78"/>
      <c r="H152" s="78"/>
      <c r="I152" s="78"/>
      <c r="J152" s="78"/>
      <c r="K152" s="78"/>
      <c r="L152" s="80"/>
      <c r="M152" s="1"/>
      <c r="N152" s="1"/>
      <c r="O152" s="1"/>
      <c r="P152" s="1"/>
      <c r="Q152" s="80"/>
      <c r="R152" s="1"/>
      <c r="S152" s="1"/>
      <c r="T152" s="1"/>
      <c r="U152" s="1"/>
      <c r="V152" s="1"/>
      <c r="W152" s="1"/>
      <c r="X152" s="1"/>
      <c r="Y152" s="1"/>
      <c r="Z152" s="1"/>
    </row>
    <row r="153" spans="1:26" ht="15.75" customHeight="1" x14ac:dyDescent="0.25">
      <c r="A153" s="78"/>
      <c r="B153" s="78"/>
      <c r="C153" s="78"/>
      <c r="D153" s="78"/>
      <c r="E153" s="78"/>
      <c r="F153" s="78"/>
      <c r="G153" s="78"/>
      <c r="H153" s="78"/>
      <c r="I153" s="78"/>
      <c r="J153" s="78"/>
      <c r="K153" s="78"/>
      <c r="L153" s="80"/>
      <c r="M153" s="1"/>
      <c r="N153" s="1"/>
      <c r="O153" s="1"/>
      <c r="P153" s="1"/>
      <c r="Q153" s="80"/>
      <c r="R153" s="1"/>
      <c r="S153" s="1"/>
      <c r="T153" s="1"/>
      <c r="U153" s="1"/>
      <c r="V153" s="1"/>
      <c r="W153" s="1"/>
      <c r="X153" s="1"/>
      <c r="Y153" s="1"/>
      <c r="Z153" s="1"/>
    </row>
    <row r="154" spans="1:26" ht="15.75" customHeight="1" x14ac:dyDescent="0.25">
      <c r="A154" s="78"/>
      <c r="B154" s="78"/>
      <c r="C154" s="78"/>
      <c r="D154" s="78"/>
      <c r="E154" s="78"/>
      <c r="F154" s="78"/>
      <c r="G154" s="78"/>
      <c r="H154" s="78"/>
      <c r="I154" s="78"/>
      <c r="J154" s="78"/>
      <c r="K154" s="78"/>
      <c r="L154" s="80"/>
      <c r="M154" s="1"/>
      <c r="N154" s="1"/>
      <c r="O154" s="1"/>
      <c r="P154" s="1"/>
      <c r="Q154" s="80"/>
      <c r="R154" s="1"/>
      <c r="S154" s="1"/>
      <c r="T154" s="1"/>
      <c r="U154" s="1"/>
      <c r="V154" s="1"/>
      <c r="W154" s="1"/>
      <c r="X154" s="1"/>
      <c r="Y154" s="1"/>
      <c r="Z154" s="1"/>
    </row>
    <row r="155" spans="1:26" ht="15.75" customHeight="1" x14ac:dyDescent="0.25">
      <c r="A155" s="78"/>
      <c r="B155" s="78"/>
      <c r="C155" s="78"/>
      <c r="D155" s="78"/>
      <c r="E155" s="78"/>
      <c r="F155" s="78"/>
      <c r="G155" s="78"/>
      <c r="H155" s="78"/>
      <c r="I155" s="78"/>
      <c r="J155" s="78"/>
      <c r="K155" s="78"/>
      <c r="L155" s="80"/>
      <c r="M155" s="1"/>
      <c r="N155" s="1"/>
      <c r="O155" s="1"/>
      <c r="P155" s="1"/>
      <c r="Q155" s="80"/>
      <c r="R155" s="1"/>
      <c r="S155" s="1"/>
      <c r="T155" s="1"/>
      <c r="U155" s="1"/>
      <c r="V155" s="1"/>
      <c r="W155" s="1"/>
      <c r="X155" s="1"/>
      <c r="Y155" s="1"/>
      <c r="Z155" s="1"/>
    </row>
    <row r="156" spans="1:26" ht="15.75" customHeight="1" x14ac:dyDescent="0.25">
      <c r="A156" s="78"/>
      <c r="B156" s="78"/>
      <c r="C156" s="78"/>
      <c r="D156" s="78"/>
      <c r="E156" s="78"/>
      <c r="F156" s="78"/>
      <c r="G156" s="78"/>
      <c r="H156" s="78"/>
      <c r="I156" s="78"/>
      <c r="J156" s="78"/>
      <c r="K156" s="78"/>
      <c r="L156" s="80"/>
      <c r="M156" s="1"/>
      <c r="N156" s="1"/>
      <c r="O156" s="1"/>
      <c r="P156" s="1"/>
      <c r="Q156" s="80"/>
      <c r="R156" s="1"/>
      <c r="S156" s="1"/>
      <c r="T156" s="1"/>
      <c r="U156" s="1"/>
      <c r="V156" s="1"/>
      <c r="W156" s="1"/>
      <c r="X156" s="1"/>
      <c r="Y156" s="1"/>
      <c r="Z156" s="1"/>
    </row>
    <row r="157" spans="1:26" ht="15.75" customHeight="1" x14ac:dyDescent="0.25">
      <c r="A157" s="78"/>
      <c r="B157" s="78"/>
      <c r="C157" s="78"/>
      <c r="D157" s="78"/>
      <c r="E157" s="78"/>
      <c r="F157" s="78"/>
      <c r="G157" s="78"/>
      <c r="H157" s="78"/>
      <c r="I157" s="78"/>
      <c r="J157" s="78"/>
      <c r="K157" s="78"/>
      <c r="L157" s="80"/>
      <c r="M157" s="1"/>
      <c r="N157" s="1"/>
      <c r="O157" s="1"/>
      <c r="P157" s="1"/>
      <c r="Q157" s="80"/>
      <c r="R157" s="1"/>
      <c r="S157" s="1"/>
      <c r="T157" s="1"/>
      <c r="U157" s="1"/>
      <c r="V157" s="1"/>
      <c r="W157" s="1"/>
      <c r="X157" s="1"/>
      <c r="Y157" s="1"/>
      <c r="Z157" s="1"/>
    </row>
    <row r="158" spans="1:26" ht="15.75" customHeight="1" x14ac:dyDescent="0.25">
      <c r="A158" s="78"/>
      <c r="B158" s="78"/>
      <c r="C158" s="78"/>
      <c r="D158" s="78"/>
      <c r="E158" s="78"/>
      <c r="F158" s="78"/>
      <c r="G158" s="78"/>
      <c r="H158" s="78"/>
      <c r="I158" s="78"/>
      <c r="J158" s="78"/>
      <c r="K158" s="78"/>
      <c r="L158" s="80"/>
      <c r="M158" s="1"/>
      <c r="N158" s="1"/>
      <c r="O158" s="1"/>
      <c r="P158" s="1"/>
      <c r="Q158" s="80"/>
      <c r="R158" s="1"/>
      <c r="S158" s="1"/>
      <c r="T158" s="1"/>
      <c r="U158" s="1"/>
      <c r="V158" s="1"/>
      <c r="W158" s="1"/>
      <c r="X158" s="1"/>
      <c r="Y158" s="1"/>
      <c r="Z158" s="1"/>
    </row>
    <row r="159" spans="1:26" ht="15.75" customHeight="1" x14ac:dyDescent="0.25">
      <c r="A159" s="78"/>
      <c r="B159" s="78"/>
      <c r="C159" s="78"/>
      <c r="D159" s="78"/>
      <c r="E159" s="78"/>
      <c r="F159" s="78"/>
      <c r="G159" s="78"/>
      <c r="H159" s="78"/>
      <c r="I159" s="78"/>
      <c r="J159" s="78"/>
      <c r="K159" s="78"/>
      <c r="L159" s="80"/>
      <c r="M159" s="1"/>
      <c r="N159" s="1"/>
      <c r="O159" s="1"/>
      <c r="P159" s="1"/>
      <c r="Q159" s="80"/>
      <c r="R159" s="1"/>
      <c r="S159" s="1"/>
      <c r="T159" s="1"/>
      <c r="U159" s="1"/>
      <c r="V159" s="1"/>
      <c r="W159" s="1"/>
      <c r="X159" s="1"/>
      <c r="Y159" s="1"/>
      <c r="Z159" s="1"/>
    </row>
    <row r="160" spans="1:26" ht="15.75" customHeight="1" x14ac:dyDescent="0.25">
      <c r="A160" s="78"/>
      <c r="B160" s="78"/>
      <c r="C160" s="78"/>
      <c r="D160" s="78"/>
      <c r="E160" s="78"/>
      <c r="F160" s="78"/>
      <c r="G160" s="78"/>
      <c r="H160" s="78"/>
      <c r="I160" s="78"/>
      <c r="J160" s="78"/>
      <c r="K160" s="78"/>
      <c r="L160" s="80"/>
      <c r="M160" s="1"/>
      <c r="N160" s="1"/>
      <c r="O160" s="1"/>
      <c r="P160" s="1"/>
      <c r="Q160" s="80"/>
      <c r="R160" s="1"/>
      <c r="S160" s="1"/>
      <c r="T160" s="1"/>
      <c r="U160" s="1"/>
      <c r="V160" s="1"/>
      <c r="W160" s="1"/>
      <c r="X160" s="1"/>
      <c r="Y160" s="1"/>
      <c r="Z160" s="1"/>
    </row>
    <row r="161" spans="1:26" ht="15.75" customHeight="1" x14ac:dyDescent="0.25">
      <c r="A161" s="78"/>
      <c r="B161" s="78"/>
      <c r="C161" s="78"/>
      <c r="D161" s="78"/>
      <c r="E161" s="78"/>
      <c r="F161" s="78"/>
      <c r="G161" s="78"/>
      <c r="H161" s="78"/>
      <c r="I161" s="78"/>
      <c r="J161" s="78"/>
      <c r="K161" s="78"/>
      <c r="L161" s="80"/>
      <c r="M161" s="1"/>
      <c r="N161" s="1"/>
      <c r="O161" s="1"/>
      <c r="P161" s="1"/>
      <c r="Q161" s="80"/>
      <c r="R161" s="1"/>
      <c r="S161" s="1"/>
      <c r="T161" s="1"/>
      <c r="U161" s="1"/>
      <c r="V161" s="1"/>
      <c r="W161" s="1"/>
      <c r="X161" s="1"/>
      <c r="Y161" s="1"/>
      <c r="Z161" s="1"/>
    </row>
    <row r="162" spans="1:26" ht="15.75" customHeight="1" x14ac:dyDescent="0.25">
      <c r="A162" s="78"/>
      <c r="B162" s="78"/>
      <c r="C162" s="78"/>
      <c r="D162" s="78"/>
      <c r="E162" s="78"/>
      <c r="F162" s="78"/>
      <c r="G162" s="78"/>
      <c r="H162" s="78"/>
      <c r="I162" s="78"/>
      <c r="J162" s="78"/>
      <c r="K162" s="78"/>
      <c r="L162" s="80"/>
      <c r="M162" s="1"/>
      <c r="N162" s="1"/>
      <c r="O162" s="1"/>
      <c r="P162" s="1"/>
      <c r="Q162" s="80"/>
      <c r="R162" s="1"/>
      <c r="S162" s="1"/>
      <c r="T162" s="1"/>
      <c r="U162" s="1"/>
      <c r="V162" s="1"/>
      <c r="W162" s="1"/>
      <c r="X162" s="1"/>
      <c r="Y162" s="1"/>
      <c r="Z162" s="1"/>
    </row>
    <row r="163" spans="1:26" ht="15.75" customHeight="1" x14ac:dyDescent="0.25">
      <c r="A163" s="78"/>
      <c r="B163" s="78"/>
      <c r="C163" s="78"/>
      <c r="D163" s="78"/>
      <c r="E163" s="78"/>
      <c r="F163" s="78"/>
      <c r="G163" s="78"/>
      <c r="H163" s="78"/>
      <c r="I163" s="78"/>
      <c r="J163" s="78"/>
      <c r="K163" s="78"/>
      <c r="L163" s="80"/>
      <c r="M163" s="1"/>
      <c r="N163" s="1"/>
      <c r="O163" s="1"/>
      <c r="P163" s="1"/>
      <c r="Q163" s="80"/>
      <c r="R163" s="1"/>
      <c r="S163" s="1"/>
      <c r="T163" s="1"/>
      <c r="U163" s="1"/>
      <c r="V163" s="1"/>
      <c r="W163" s="1"/>
      <c r="X163" s="1"/>
      <c r="Y163" s="1"/>
      <c r="Z163" s="1"/>
    </row>
    <row r="164" spans="1:26" ht="15.75" customHeight="1" x14ac:dyDescent="0.25">
      <c r="A164" s="78"/>
      <c r="B164" s="78"/>
      <c r="C164" s="78"/>
      <c r="D164" s="78"/>
      <c r="E164" s="78"/>
      <c r="F164" s="78"/>
      <c r="G164" s="78"/>
      <c r="H164" s="78"/>
      <c r="I164" s="78"/>
      <c r="J164" s="78"/>
      <c r="K164" s="78"/>
      <c r="L164" s="80"/>
      <c r="M164" s="1"/>
      <c r="N164" s="1"/>
      <c r="O164" s="1"/>
      <c r="P164" s="1"/>
      <c r="Q164" s="80"/>
      <c r="R164" s="1"/>
      <c r="S164" s="1"/>
      <c r="T164" s="1"/>
      <c r="U164" s="1"/>
      <c r="V164" s="1"/>
      <c r="W164" s="1"/>
      <c r="X164" s="1"/>
      <c r="Y164" s="1"/>
      <c r="Z164" s="1"/>
    </row>
    <row r="165" spans="1:26" ht="15.75" customHeight="1" x14ac:dyDescent="0.25">
      <c r="A165" s="86"/>
      <c r="B165" s="86"/>
      <c r="C165" s="86"/>
      <c r="D165" s="86"/>
      <c r="E165" s="86"/>
      <c r="F165" s="86"/>
      <c r="G165" s="86"/>
      <c r="H165" s="86"/>
      <c r="I165" s="86"/>
      <c r="J165" s="86"/>
      <c r="K165" s="86"/>
      <c r="L165" s="133"/>
      <c r="Q165" s="134"/>
    </row>
    <row r="166" spans="1:26" ht="15.75" customHeight="1" x14ac:dyDescent="0.25">
      <c r="A166" s="86"/>
      <c r="B166" s="86"/>
      <c r="C166" s="86"/>
      <c r="D166" s="86"/>
      <c r="E166" s="86"/>
      <c r="F166" s="86"/>
      <c r="G166" s="86"/>
      <c r="H166" s="86"/>
      <c r="I166" s="86"/>
      <c r="J166" s="86"/>
      <c r="K166" s="86"/>
      <c r="L166" s="133"/>
      <c r="Q166" s="134"/>
    </row>
    <row r="167" spans="1:26" ht="15.75" customHeight="1" x14ac:dyDescent="0.25">
      <c r="A167" s="86"/>
      <c r="B167" s="86"/>
      <c r="C167" s="86"/>
      <c r="D167" s="86"/>
      <c r="E167" s="86"/>
      <c r="F167" s="86"/>
      <c r="G167" s="86"/>
      <c r="H167" s="86"/>
      <c r="I167" s="86"/>
      <c r="J167" s="86"/>
      <c r="K167" s="86"/>
      <c r="L167" s="133"/>
      <c r="Q167" s="134"/>
    </row>
    <row r="168" spans="1:26" ht="15.75" customHeight="1" x14ac:dyDescent="0.25">
      <c r="A168" s="86"/>
      <c r="B168" s="86"/>
      <c r="C168" s="86"/>
      <c r="D168" s="86"/>
      <c r="E168" s="86"/>
      <c r="F168" s="86"/>
      <c r="G168" s="86"/>
      <c r="H168" s="86"/>
      <c r="I168" s="86"/>
      <c r="J168" s="86"/>
      <c r="K168" s="86"/>
      <c r="L168" s="133"/>
      <c r="Q168" s="134"/>
    </row>
    <row r="169" spans="1:26" ht="15.75" customHeight="1" x14ac:dyDescent="0.25">
      <c r="A169" s="86"/>
      <c r="B169" s="86"/>
      <c r="C169" s="86"/>
      <c r="D169" s="86"/>
      <c r="E169" s="86"/>
      <c r="F169" s="86"/>
      <c r="G169" s="86"/>
      <c r="H169" s="86"/>
      <c r="I169" s="86"/>
      <c r="J169" s="86"/>
      <c r="K169" s="86"/>
      <c r="L169" s="133"/>
      <c r="Q169" s="134"/>
    </row>
    <row r="170" spans="1:26" ht="15.75" customHeight="1" x14ac:dyDescent="0.25">
      <c r="A170" s="86"/>
      <c r="B170" s="86"/>
      <c r="C170" s="86"/>
      <c r="D170" s="86"/>
      <c r="E170" s="86"/>
      <c r="F170" s="86"/>
      <c r="G170" s="86"/>
      <c r="H170" s="86"/>
      <c r="I170" s="86"/>
      <c r="J170" s="86"/>
      <c r="K170" s="86"/>
      <c r="L170" s="133"/>
      <c r="Q170" s="134"/>
    </row>
    <row r="171" spans="1:26" ht="15.75" customHeight="1" x14ac:dyDescent="0.25">
      <c r="A171" s="86"/>
      <c r="B171" s="86"/>
      <c r="C171" s="86"/>
      <c r="D171" s="86"/>
      <c r="E171" s="86"/>
      <c r="F171" s="86"/>
      <c r="G171" s="86"/>
      <c r="H171" s="86"/>
      <c r="I171" s="86"/>
      <c r="J171" s="86"/>
      <c r="K171" s="86"/>
      <c r="L171" s="133"/>
      <c r="Q171" s="134"/>
    </row>
    <row r="172" spans="1:26" ht="15.75" customHeight="1" x14ac:dyDescent="0.25">
      <c r="A172" s="86"/>
      <c r="B172" s="86"/>
      <c r="C172" s="86"/>
      <c r="D172" s="86"/>
      <c r="E172" s="86"/>
      <c r="F172" s="86"/>
      <c r="G172" s="86"/>
      <c r="H172" s="86"/>
      <c r="I172" s="86"/>
      <c r="J172" s="86"/>
      <c r="K172" s="86"/>
      <c r="L172" s="133"/>
      <c r="Q172" s="134"/>
    </row>
    <row r="173" spans="1:26" ht="15.75" customHeight="1" x14ac:dyDescent="0.25">
      <c r="A173" s="86"/>
      <c r="B173" s="86"/>
      <c r="C173" s="86"/>
      <c r="D173" s="86"/>
      <c r="E173" s="86"/>
      <c r="F173" s="86"/>
      <c r="G173" s="86"/>
      <c r="H173" s="86"/>
      <c r="I173" s="86"/>
      <c r="J173" s="86"/>
      <c r="K173" s="86"/>
      <c r="L173" s="133"/>
      <c r="Q173" s="134"/>
    </row>
    <row r="174" spans="1:26" ht="15.75" customHeight="1" x14ac:dyDescent="0.25">
      <c r="A174" s="86"/>
      <c r="B174" s="86"/>
      <c r="C174" s="86"/>
      <c r="D174" s="86"/>
      <c r="E174" s="86"/>
      <c r="F174" s="86"/>
      <c r="G174" s="86"/>
      <c r="H174" s="86"/>
      <c r="I174" s="86"/>
      <c r="J174" s="86"/>
      <c r="K174" s="86"/>
      <c r="L174" s="133"/>
      <c r="Q174" s="134"/>
    </row>
    <row r="175" spans="1:26" ht="15.75" customHeight="1" x14ac:dyDescent="0.25">
      <c r="A175" s="86"/>
      <c r="B175" s="86"/>
      <c r="C175" s="86"/>
      <c r="D175" s="86"/>
      <c r="E175" s="86"/>
      <c r="F175" s="86"/>
      <c r="G175" s="86"/>
      <c r="H175" s="86"/>
      <c r="I175" s="86"/>
      <c r="J175" s="86"/>
      <c r="K175" s="86"/>
      <c r="L175" s="133"/>
      <c r="Q175" s="134"/>
    </row>
    <row r="176" spans="1:26" ht="15.75" customHeight="1" x14ac:dyDescent="0.25">
      <c r="A176" s="86"/>
      <c r="B176" s="86"/>
      <c r="C176" s="86"/>
      <c r="D176" s="86"/>
      <c r="E176" s="86"/>
      <c r="F176" s="86"/>
      <c r="G176" s="86"/>
      <c r="H176" s="86"/>
      <c r="I176" s="86"/>
      <c r="J176" s="86"/>
      <c r="K176" s="86"/>
      <c r="L176" s="133"/>
      <c r="Q176" s="134"/>
    </row>
    <row r="177" spans="1:17" ht="15.75" customHeight="1" x14ac:dyDescent="0.25">
      <c r="A177" s="86"/>
      <c r="B177" s="86"/>
      <c r="C177" s="86"/>
      <c r="D177" s="86"/>
      <c r="E177" s="86"/>
      <c r="F177" s="86"/>
      <c r="G177" s="86"/>
      <c r="H177" s="86"/>
      <c r="I177" s="86"/>
      <c r="J177" s="86"/>
      <c r="K177" s="86"/>
      <c r="L177" s="133"/>
      <c r="Q177" s="134"/>
    </row>
    <row r="178" spans="1:17" ht="15.75" customHeight="1" x14ac:dyDescent="0.25">
      <c r="A178" s="86"/>
      <c r="B178" s="86"/>
      <c r="C178" s="86"/>
      <c r="D178" s="86"/>
      <c r="E178" s="86"/>
      <c r="F178" s="86"/>
      <c r="G178" s="86"/>
      <c r="H178" s="86"/>
      <c r="I178" s="86"/>
      <c r="J178" s="86"/>
      <c r="K178" s="86"/>
      <c r="L178" s="133"/>
      <c r="Q178" s="134"/>
    </row>
    <row r="179" spans="1:17" ht="15.75" customHeight="1" x14ac:dyDescent="0.25">
      <c r="A179" s="86"/>
      <c r="B179" s="86"/>
      <c r="C179" s="86"/>
      <c r="D179" s="86"/>
      <c r="E179" s="86"/>
      <c r="F179" s="86"/>
      <c r="G179" s="86"/>
      <c r="H179" s="86"/>
      <c r="I179" s="86"/>
      <c r="J179" s="86"/>
      <c r="K179" s="86"/>
      <c r="L179" s="133"/>
      <c r="Q179" s="134"/>
    </row>
    <row r="180" spans="1:17" ht="15.75" customHeight="1" x14ac:dyDescent="0.25">
      <c r="A180" s="86"/>
      <c r="B180" s="86"/>
      <c r="C180" s="86"/>
      <c r="D180" s="86"/>
      <c r="E180" s="86"/>
      <c r="F180" s="86"/>
      <c r="G180" s="86"/>
      <c r="H180" s="86"/>
      <c r="I180" s="86"/>
      <c r="J180" s="86"/>
      <c r="K180" s="86"/>
      <c r="L180" s="133"/>
      <c r="Q180" s="134"/>
    </row>
    <row r="181" spans="1:17" ht="15.75" customHeight="1" x14ac:dyDescent="0.25">
      <c r="A181" s="86"/>
      <c r="B181" s="86"/>
      <c r="C181" s="86"/>
      <c r="D181" s="86"/>
      <c r="E181" s="86"/>
      <c r="F181" s="86"/>
      <c r="G181" s="86"/>
      <c r="H181" s="86"/>
      <c r="I181" s="86"/>
      <c r="J181" s="86"/>
      <c r="K181" s="86"/>
      <c r="L181" s="133"/>
      <c r="Q181" s="134"/>
    </row>
    <row r="182" spans="1:17" ht="15.75" customHeight="1" x14ac:dyDescent="0.25">
      <c r="A182" s="86"/>
      <c r="B182" s="86"/>
      <c r="C182" s="86"/>
      <c r="D182" s="86"/>
      <c r="E182" s="86"/>
      <c r="F182" s="86"/>
      <c r="G182" s="86"/>
      <c r="H182" s="86"/>
      <c r="I182" s="86"/>
      <c r="J182" s="86"/>
      <c r="K182" s="86"/>
      <c r="L182" s="133"/>
      <c r="Q182" s="134"/>
    </row>
    <row r="183" spans="1:17" ht="15.75" customHeight="1" x14ac:dyDescent="0.25">
      <c r="A183" s="86"/>
      <c r="B183" s="86"/>
      <c r="C183" s="86"/>
      <c r="D183" s="86"/>
      <c r="E183" s="86"/>
      <c r="F183" s="86"/>
      <c r="G183" s="86"/>
      <c r="H183" s="86"/>
      <c r="I183" s="86"/>
      <c r="J183" s="86"/>
      <c r="K183" s="86"/>
      <c r="L183" s="133"/>
      <c r="Q183" s="134"/>
    </row>
    <row r="184" spans="1:17" ht="15.75" customHeight="1" x14ac:dyDescent="0.25">
      <c r="A184" s="86"/>
      <c r="B184" s="86"/>
      <c r="C184" s="86"/>
      <c r="D184" s="86"/>
      <c r="E184" s="86"/>
      <c r="F184" s="86"/>
      <c r="G184" s="86"/>
      <c r="H184" s="86"/>
      <c r="I184" s="86"/>
      <c r="J184" s="86"/>
      <c r="K184" s="86"/>
      <c r="L184" s="133"/>
      <c r="Q184" s="134"/>
    </row>
    <row r="185" spans="1:17" ht="15.75" customHeight="1" x14ac:dyDescent="0.25">
      <c r="A185" s="86"/>
      <c r="B185" s="86"/>
      <c r="C185" s="86"/>
      <c r="D185" s="86"/>
      <c r="E185" s="86"/>
      <c r="F185" s="86"/>
      <c r="G185" s="86"/>
      <c r="H185" s="86"/>
      <c r="I185" s="86"/>
      <c r="J185" s="86"/>
      <c r="K185" s="86"/>
      <c r="L185" s="133"/>
      <c r="Q185" s="134"/>
    </row>
    <row r="186" spans="1:17" ht="15.75" customHeight="1" x14ac:dyDescent="0.25">
      <c r="A186" s="86"/>
      <c r="B186" s="86"/>
      <c r="C186" s="86"/>
      <c r="D186" s="86"/>
      <c r="E186" s="86"/>
      <c r="F186" s="86"/>
      <c r="G186" s="86"/>
      <c r="H186" s="86"/>
      <c r="I186" s="86"/>
      <c r="J186" s="86"/>
      <c r="K186" s="86"/>
      <c r="L186" s="133"/>
      <c r="Q186" s="134"/>
    </row>
    <row r="187" spans="1:17" ht="15.75" customHeight="1" x14ac:dyDescent="0.25">
      <c r="A187" s="86"/>
      <c r="B187" s="86"/>
      <c r="C187" s="86"/>
      <c r="D187" s="86"/>
      <c r="E187" s="86"/>
      <c r="F187" s="86"/>
      <c r="G187" s="86"/>
      <c r="H187" s="86"/>
      <c r="I187" s="86"/>
      <c r="J187" s="86"/>
      <c r="K187" s="86"/>
      <c r="L187" s="133"/>
      <c r="Q187" s="134"/>
    </row>
    <row r="188" spans="1:17" ht="15.75" customHeight="1" x14ac:dyDescent="0.25">
      <c r="A188" s="86"/>
      <c r="B188" s="86"/>
      <c r="C188" s="86"/>
      <c r="D188" s="86"/>
      <c r="E188" s="86"/>
      <c r="F188" s="86"/>
      <c r="G188" s="86"/>
      <c r="H188" s="86"/>
      <c r="I188" s="86"/>
      <c r="J188" s="86"/>
      <c r="K188" s="86"/>
      <c r="L188" s="133"/>
      <c r="Q188" s="134"/>
    </row>
    <row r="189" spans="1:17" ht="15.75" customHeight="1" x14ac:dyDescent="0.25">
      <c r="A189" s="86"/>
      <c r="B189" s="86"/>
      <c r="C189" s="86"/>
      <c r="D189" s="86"/>
      <c r="E189" s="86"/>
      <c r="F189" s="86"/>
      <c r="G189" s="86"/>
      <c r="H189" s="86"/>
      <c r="I189" s="86"/>
      <c r="J189" s="86"/>
      <c r="K189" s="86"/>
      <c r="L189" s="133"/>
      <c r="Q189" s="134"/>
    </row>
    <row r="190" spans="1:17" ht="15.75" customHeight="1" x14ac:dyDescent="0.25">
      <c r="A190" s="86"/>
      <c r="B190" s="86"/>
      <c r="C190" s="86"/>
      <c r="D190" s="86"/>
      <c r="E190" s="86"/>
      <c r="F190" s="86"/>
      <c r="G190" s="86"/>
      <c r="H190" s="86"/>
      <c r="I190" s="86"/>
      <c r="J190" s="86"/>
      <c r="K190" s="86"/>
      <c r="L190" s="133"/>
      <c r="Q190" s="134"/>
    </row>
    <row r="191" spans="1:17" ht="15.75" customHeight="1" x14ac:dyDescent="0.25">
      <c r="A191" s="86"/>
      <c r="B191" s="86"/>
      <c r="C191" s="86"/>
      <c r="D191" s="86"/>
      <c r="E191" s="86"/>
      <c r="F191" s="86"/>
      <c r="G191" s="86"/>
      <c r="H191" s="86"/>
      <c r="I191" s="86"/>
      <c r="J191" s="86"/>
      <c r="K191" s="86"/>
      <c r="L191" s="133"/>
      <c r="Q191" s="134"/>
    </row>
    <row r="192" spans="1:17" ht="15.75" customHeight="1" x14ac:dyDescent="0.25">
      <c r="A192" s="86"/>
      <c r="B192" s="86"/>
      <c r="C192" s="86"/>
      <c r="D192" s="86"/>
      <c r="E192" s="86"/>
      <c r="F192" s="86"/>
      <c r="G192" s="86"/>
      <c r="H192" s="86"/>
      <c r="I192" s="86"/>
      <c r="J192" s="86"/>
      <c r="K192" s="86"/>
      <c r="L192" s="133"/>
      <c r="Q192" s="134"/>
    </row>
    <row r="193" spans="1:17" ht="15.75" customHeight="1" x14ac:dyDescent="0.25">
      <c r="A193" s="86"/>
      <c r="B193" s="86"/>
      <c r="C193" s="86"/>
      <c r="D193" s="86"/>
      <c r="E193" s="86"/>
      <c r="F193" s="86"/>
      <c r="G193" s="86"/>
      <c r="H193" s="86"/>
      <c r="I193" s="86"/>
      <c r="J193" s="86"/>
      <c r="K193" s="86"/>
      <c r="L193" s="133"/>
      <c r="Q193" s="134"/>
    </row>
    <row r="194" spans="1:17" ht="15.75" customHeight="1" x14ac:dyDescent="0.25">
      <c r="A194" s="86"/>
      <c r="B194" s="86"/>
      <c r="C194" s="86"/>
      <c r="D194" s="86"/>
      <c r="E194" s="86"/>
      <c r="F194" s="86"/>
      <c r="G194" s="86"/>
      <c r="H194" s="86"/>
      <c r="I194" s="86"/>
      <c r="J194" s="86"/>
      <c r="K194" s="86"/>
      <c r="L194" s="133"/>
      <c r="Q194" s="134"/>
    </row>
    <row r="195" spans="1:17" ht="15.75" customHeight="1" x14ac:dyDescent="0.25">
      <c r="A195" s="86"/>
      <c r="B195" s="86"/>
      <c r="C195" s="86"/>
      <c r="D195" s="86"/>
      <c r="E195" s="86"/>
      <c r="F195" s="86"/>
      <c r="G195" s="86"/>
      <c r="H195" s="86"/>
      <c r="I195" s="86"/>
      <c r="J195" s="86"/>
      <c r="K195" s="86"/>
      <c r="L195" s="133"/>
      <c r="Q195" s="134"/>
    </row>
    <row r="196" spans="1:17" ht="15.75" customHeight="1" x14ac:dyDescent="0.25">
      <c r="A196" s="86"/>
      <c r="B196" s="86"/>
      <c r="C196" s="86"/>
      <c r="D196" s="86"/>
      <c r="E196" s="86"/>
      <c r="F196" s="86"/>
      <c r="G196" s="86"/>
      <c r="H196" s="86"/>
      <c r="I196" s="86"/>
      <c r="J196" s="86"/>
      <c r="K196" s="86"/>
      <c r="L196" s="133"/>
      <c r="Q196" s="134"/>
    </row>
    <row r="197" spans="1:17" ht="15.75" customHeight="1" x14ac:dyDescent="0.25">
      <c r="A197" s="86"/>
      <c r="B197" s="86"/>
      <c r="C197" s="86"/>
      <c r="D197" s="86"/>
      <c r="E197" s="86"/>
      <c r="F197" s="86"/>
      <c r="G197" s="86"/>
      <c r="H197" s="86"/>
      <c r="I197" s="86"/>
      <c r="J197" s="86"/>
      <c r="K197" s="86"/>
      <c r="L197" s="133"/>
      <c r="Q197" s="134"/>
    </row>
    <row r="198" spans="1:17" ht="15.75" customHeight="1" x14ac:dyDescent="0.25">
      <c r="A198" s="86"/>
      <c r="B198" s="86"/>
      <c r="C198" s="86"/>
      <c r="D198" s="86"/>
      <c r="E198" s="86"/>
      <c r="F198" s="86"/>
      <c r="G198" s="86"/>
      <c r="H198" s="86"/>
      <c r="I198" s="86"/>
      <c r="J198" s="86"/>
      <c r="K198" s="86"/>
      <c r="L198" s="133"/>
      <c r="Q198" s="134"/>
    </row>
    <row r="199" spans="1:17" ht="15.75" customHeight="1" x14ac:dyDescent="0.25">
      <c r="A199" s="86"/>
      <c r="B199" s="86"/>
      <c r="C199" s="86"/>
      <c r="D199" s="86"/>
      <c r="E199" s="86"/>
      <c r="F199" s="86"/>
      <c r="G199" s="86"/>
      <c r="H199" s="86"/>
      <c r="I199" s="86"/>
      <c r="J199" s="86"/>
      <c r="K199" s="86"/>
      <c r="L199" s="133"/>
      <c r="Q199" s="134"/>
    </row>
    <row r="200" spans="1:17" ht="15.75" customHeight="1" x14ac:dyDescent="0.25">
      <c r="A200" s="86"/>
      <c r="B200" s="86"/>
      <c r="C200" s="86"/>
      <c r="D200" s="86"/>
      <c r="E200" s="86"/>
      <c r="F200" s="86"/>
      <c r="G200" s="86"/>
      <c r="H200" s="86"/>
      <c r="I200" s="86"/>
      <c r="J200" s="86"/>
      <c r="K200" s="86"/>
      <c r="L200" s="133"/>
      <c r="Q200" s="134"/>
    </row>
    <row r="201" spans="1:17" ht="15.75" customHeight="1" x14ac:dyDescent="0.25">
      <c r="A201" s="86"/>
      <c r="B201" s="86"/>
      <c r="C201" s="86"/>
      <c r="D201" s="86"/>
      <c r="E201" s="86"/>
      <c r="F201" s="86"/>
      <c r="G201" s="86"/>
      <c r="H201" s="86"/>
      <c r="I201" s="86"/>
      <c r="J201" s="86"/>
      <c r="K201" s="86"/>
      <c r="L201" s="133"/>
      <c r="Q201" s="134"/>
    </row>
    <row r="202" spans="1:17" ht="15.75" customHeight="1" x14ac:dyDescent="0.25">
      <c r="A202" s="86"/>
      <c r="B202" s="86"/>
      <c r="C202" s="86"/>
      <c r="D202" s="86"/>
      <c r="E202" s="86"/>
      <c r="F202" s="86"/>
      <c r="G202" s="86"/>
      <c r="H202" s="86"/>
      <c r="I202" s="86"/>
      <c r="J202" s="86"/>
      <c r="K202" s="86"/>
      <c r="L202" s="133"/>
      <c r="Q202" s="134"/>
    </row>
    <row r="203" spans="1:17" ht="15.75" customHeight="1" x14ac:dyDescent="0.25">
      <c r="A203" s="86"/>
      <c r="B203" s="86"/>
      <c r="C203" s="86"/>
      <c r="D203" s="86"/>
      <c r="E203" s="86"/>
      <c r="F203" s="86"/>
      <c r="G203" s="86"/>
      <c r="H203" s="86"/>
      <c r="I203" s="86"/>
      <c r="J203" s="86"/>
      <c r="K203" s="86"/>
      <c r="L203" s="133"/>
      <c r="Q203" s="134"/>
    </row>
    <row r="204" spans="1:17" ht="15.75" customHeight="1" x14ac:dyDescent="0.25">
      <c r="A204" s="86"/>
      <c r="B204" s="86"/>
      <c r="C204" s="86"/>
      <c r="D204" s="86"/>
      <c r="E204" s="86"/>
      <c r="F204" s="86"/>
      <c r="G204" s="86"/>
      <c r="H204" s="86"/>
      <c r="I204" s="86"/>
      <c r="J204" s="86"/>
      <c r="K204" s="86"/>
      <c r="L204" s="133"/>
      <c r="Q204" s="134"/>
    </row>
    <row r="205" spans="1:17" ht="15.75" customHeight="1" x14ac:dyDescent="0.25">
      <c r="A205" s="86"/>
      <c r="B205" s="86"/>
      <c r="C205" s="86"/>
      <c r="D205" s="86"/>
      <c r="E205" s="86"/>
      <c r="F205" s="86"/>
      <c r="G205" s="86"/>
      <c r="H205" s="86"/>
      <c r="I205" s="86"/>
      <c r="J205" s="86"/>
      <c r="K205" s="86"/>
      <c r="L205" s="133"/>
      <c r="Q205" s="134"/>
    </row>
    <row r="206" spans="1:17" ht="15.75" customHeight="1" x14ac:dyDescent="0.25">
      <c r="A206" s="86"/>
      <c r="B206" s="86"/>
      <c r="C206" s="86"/>
      <c r="D206" s="86"/>
      <c r="E206" s="86"/>
      <c r="F206" s="86"/>
      <c r="G206" s="86"/>
      <c r="H206" s="86"/>
      <c r="I206" s="86"/>
      <c r="J206" s="86"/>
      <c r="K206" s="86"/>
      <c r="L206" s="133"/>
      <c r="Q206" s="134"/>
    </row>
    <row r="207" spans="1:17" ht="15.75" customHeight="1" x14ac:dyDescent="0.25">
      <c r="A207" s="86"/>
      <c r="B207" s="86"/>
      <c r="C207" s="86"/>
      <c r="D207" s="86"/>
      <c r="E207" s="86"/>
      <c r="F207" s="86"/>
      <c r="G207" s="86"/>
      <c r="H207" s="86"/>
      <c r="I207" s="86"/>
      <c r="J207" s="86"/>
      <c r="K207" s="86"/>
      <c r="L207" s="133"/>
      <c r="Q207" s="134"/>
    </row>
    <row r="208" spans="1:17" ht="15.75" customHeight="1" x14ac:dyDescent="0.25">
      <c r="A208" s="86"/>
      <c r="B208" s="86"/>
      <c r="C208" s="86"/>
      <c r="D208" s="86"/>
      <c r="E208" s="86"/>
      <c r="F208" s="86"/>
      <c r="G208" s="86"/>
      <c r="H208" s="86"/>
      <c r="I208" s="86"/>
      <c r="J208" s="86"/>
      <c r="K208" s="86"/>
      <c r="L208" s="133"/>
      <c r="Q208" s="134"/>
    </row>
    <row r="209" spans="1:17" ht="15.75" customHeight="1" x14ac:dyDescent="0.25">
      <c r="A209" s="86"/>
      <c r="B209" s="86"/>
      <c r="C209" s="86"/>
      <c r="D209" s="86"/>
      <c r="E209" s="86"/>
      <c r="F209" s="86"/>
      <c r="G209" s="86"/>
      <c r="H209" s="86"/>
      <c r="I209" s="86"/>
      <c r="J209" s="86"/>
      <c r="K209" s="86"/>
      <c r="L209" s="133"/>
      <c r="Q209" s="134"/>
    </row>
    <row r="210" spans="1:17" ht="15.75" customHeight="1" x14ac:dyDescent="0.25">
      <c r="A210" s="86"/>
      <c r="B210" s="86"/>
      <c r="C210" s="86"/>
      <c r="D210" s="86"/>
      <c r="E210" s="86"/>
      <c r="F210" s="86"/>
      <c r="G210" s="86"/>
      <c r="H210" s="86"/>
      <c r="I210" s="86"/>
      <c r="J210" s="86"/>
      <c r="K210" s="86"/>
      <c r="L210" s="133"/>
      <c r="Q210" s="134"/>
    </row>
    <row r="211" spans="1:17" ht="15.75" customHeight="1" x14ac:dyDescent="0.25">
      <c r="A211" s="86"/>
      <c r="B211" s="86"/>
      <c r="C211" s="86"/>
      <c r="D211" s="86"/>
      <c r="E211" s="86"/>
      <c r="F211" s="86"/>
      <c r="G211" s="86"/>
      <c r="H211" s="86"/>
      <c r="I211" s="86"/>
      <c r="J211" s="86"/>
      <c r="K211" s="86"/>
      <c r="L211" s="133"/>
      <c r="Q211" s="134"/>
    </row>
    <row r="212" spans="1:17" ht="15.75" customHeight="1" x14ac:dyDescent="0.25">
      <c r="A212" s="86"/>
      <c r="B212" s="86"/>
      <c r="C212" s="86"/>
      <c r="D212" s="86"/>
      <c r="E212" s="86"/>
      <c r="F212" s="86"/>
      <c r="G212" s="86"/>
      <c r="H212" s="86"/>
      <c r="I212" s="86"/>
      <c r="J212" s="86"/>
      <c r="K212" s="86"/>
      <c r="L212" s="133"/>
      <c r="Q212" s="134"/>
    </row>
    <row r="213" spans="1:17" ht="15.75" customHeight="1" x14ac:dyDescent="0.25">
      <c r="A213" s="86"/>
      <c r="B213" s="86"/>
      <c r="C213" s="86"/>
      <c r="D213" s="86"/>
      <c r="E213" s="86"/>
      <c r="F213" s="86"/>
      <c r="G213" s="86"/>
      <c r="H213" s="86"/>
      <c r="I213" s="86"/>
      <c r="J213" s="86"/>
      <c r="K213" s="86"/>
      <c r="L213" s="133"/>
      <c r="Q213" s="134"/>
    </row>
    <row r="214" spans="1:17" ht="15.75" customHeight="1" x14ac:dyDescent="0.25">
      <c r="A214" s="86"/>
      <c r="B214" s="86"/>
      <c r="C214" s="86"/>
      <c r="D214" s="86"/>
      <c r="E214" s="86"/>
      <c r="F214" s="86"/>
      <c r="G214" s="86"/>
      <c r="H214" s="86"/>
      <c r="I214" s="86"/>
      <c r="J214" s="86"/>
      <c r="K214" s="86"/>
      <c r="L214" s="133"/>
      <c r="Q214" s="134"/>
    </row>
    <row r="215" spans="1:17" ht="15.75" customHeight="1" x14ac:dyDescent="0.25">
      <c r="A215" s="86"/>
      <c r="B215" s="86"/>
      <c r="C215" s="86"/>
      <c r="D215" s="86"/>
      <c r="E215" s="86"/>
      <c r="F215" s="86"/>
      <c r="G215" s="86"/>
      <c r="H215" s="86"/>
      <c r="I215" s="86"/>
      <c r="J215" s="86"/>
      <c r="K215" s="86"/>
      <c r="L215" s="133"/>
      <c r="Q215" s="134"/>
    </row>
    <row r="216" spans="1:17" ht="15.75" customHeight="1" x14ac:dyDescent="0.25">
      <c r="A216" s="86"/>
      <c r="B216" s="86"/>
      <c r="C216" s="86"/>
      <c r="D216" s="86"/>
      <c r="E216" s="86"/>
      <c r="F216" s="86"/>
      <c r="G216" s="86"/>
      <c r="H216" s="86"/>
      <c r="I216" s="86"/>
      <c r="J216" s="86"/>
      <c r="K216" s="86"/>
      <c r="L216" s="133"/>
      <c r="Q216" s="134"/>
    </row>
    <row r="217" spans="1:17" ht="15.75" customHeight="1" x14ac:dyDescent="0.25">
      <c r="A217" s="86"/>
      <c r="B217" s="86"/>
      <c r="C217" s="86"/>
      <c r="D217" s="86"/>
      <c r="E217" s="86"/>
      <c r="F217" s="86"/>
      <c r="G217" s="86"/>
      <c r="H217" s="86"/>
      <c r="I217" s="86"/>
      <c r="J217" s="86"/>
      <c r="K217" s="86"/>
      <c r="L217" s="133"/>
      <c r="Q217" s="134"/>
    </row>
    <row r="218" spans="1:17" ht="15.75" customHeight="1" x14ac:dyDescent="0.25">
      <c r="A218" s="86"/>
      <c r="B218" s="86"/>
      <c r="C218" s="86"/>
      <c r="D218" s="86"/>
      <c r="E218" s="86"/>
      <c r="F218" s="86"/>
      <c r="G218" s="86"/>
      <c r="H218" s="86"/>
      <c r="I218" s="86"/>
      <c r="J218" s="86"/>
      <c r="K218" s="86"/>
      <c r="L218" s="133"/>
      <c r="Q218" s="134"/>
    </row>
    <row r="219" spans="1:17" ht="15.75" customHeight="1" x14ac:dyDescent="0.25">
      <c r="A219" s="86"/>
      <c r="B219" s="86"/>
      <c r="C219" s="86"/>
      <c r="D219" s="86"/>
      <c r="E219" s="86"/>
      <c r="F219" s="86"/>
      <c r="G219" s="86"/>
      <c r="H219" s="86"/>
      <c r="I219" s="86"/>
      <c r="J219" s="86"/>
      <c r="K219" s="86"/>
      <c r="L219" s="133"/>
      <c r="Q219" s="134"/>
    </row>
    <row r="220" spans="1:17" ht="15.75" customHeight="1" x14ac:dyDescent="0.25">
      <c r="A220" s="86"/>
      <c r="B220" s="86"/>
      <c r="C220" s="86"/>
      <c r="D220" s="86"/>
      <c r="E220" s="86"/>
      <c r="F220" s="86"/>
      <c r="G220" s="86"/>
      <c r="H220" s="86"/>
      <c r="I220" s="86"/>
      <c r="J220" s="86"/>
      <c r="K220" s="86"/>
      <c r="L220" s="133"/>
      <c r="Q220" s="134"/>
    </row>
    <row r="221" spans="1:17" ht="15.75" customHeight="1" x14ac:dyDescent="0.25">
      <c r="A221" s="86"/>
      <c r="B221" s="86"/>
      <c r="C221" s="86"/>
      <c r="D221" s="86"/>
      <c r="E221" s="86"/>
      <c r="F221" s="86"/>
      <c r="G221" s="86"/>
      <c r="H221" s="86"/>
      <c r="I221" s="86"/>
      <c r="J221" s="86"/>
      <c r="K221" s="86"/>
      <c r="L221" s="133"/>
      <c r="Q221" s="134"/>
    </row>
    <row r="222" spans="1:17" ht="15.75" customHeight="1" x14ac:dyDescent="0.25">
      <c r="A222" s="86"/>
      <c r="B222" s="86"/>
      <c r="C222" s="86"/>
      <c r="D222" s="86"/>
      <c r="E222" s="86"/>
      <c r="F222" s="86"/>
      <c r="G222" s="86"/>
      <c r="H222" s="86"/>
      <c r="I222" s="86"/>
      <c r="J222" s="86"/>
      <c r="K222" s="86"/>
      <c r="L222" s="133"/>
      <c r="Q222" s="134"/>
    </row>
    <row r="223" spans="1:17" ht="15.75" customHeight="1" x14ac:dyDescent="0.25">
      <c r="A223" s="86"/>
      <c r="B223" s="86"/>
      <c r="C223" s="86"/>
      <c r="D223" s="86"/>
      <c r="E223" s="86"/>
      <c r="F223" s="86"/>
      <c r="G223" s="86"/>
      <c r="H223" s="86"/>
      <c r="I223" s="86"/>
      <c r="J223" s="86"/>
      <c r="K223" s="86"/>
      <c r="L223" s="133"/>
      <c r="Q223" s="134"/>
    </row>
    <row r="224" spans="1:17" ht="15.75" customHeight="1" x14ac:dyDescent="0.25">
      <c r="A224" s="86"/>
      <c r="B224" s="86"/>
      <c r="C224" s="86"/>
      <c r="D224" s="86"/>
      <c r="E224" s="86"/>
      <c r="F224" s="86"/>
      <c r="G224" s="86"/>
      <c r="H224" s="86"/>
      <c r="I224" s="86"/>
      <c r="J224" s="86"/>
      <c r="K224" s="86"/>
      <c r="L224" s="133"/>
      <c r="Q224" s="134"/>
    </row>
    <row r="225" spans="1:17" ht="15.75" customHeight="1" x14ac:dyDescent="0.25">
      <c r="A225" s="86"/>
      <c r="B225" s="86"/>
      <c r="C225" s="86"/>
      <c r="D225" s="86"/>
      <c r="E225" s="86"/>
      <c r="F225" s="86"/>
      <c r="G225" s="86"/>
      <c r="H225" s="86"/>
      <c r="I225" s="86"/>
      <c r="J225" s="86"/>
      <c r="K225" s="86"/>
      <c r="L225" s="133"/>
      <c r="Q225" s="134"/>
    </row>
    <row r="226" spans="1:17" ht="15.75" customHeight="1" x14ac:dyDescent="0.25">
      <c r="A226" s="86"/>
      <c r="B226" s="86"/>
      <c r="C226" s="86"/>
      <c r="D226" s="86"/>
      <c r="E226" s="86"/>
      <c r="F226" s="86"/>
      <c r="G226" s="86"/>
      <c r="H226" s="86"/>
      <c r="I226" s="86"/>
      <c r="J226" s="86"/>
      <c r="K226" s="86"/>
      <c r="L226" s="133"/>
      <c r="Q226" s="134"/>
    </row>
    <row r="227" spans="1:17" ht="15.75" customHeight="1" x14ac:dyDescent="0.25">
      <c r="A227" s="86"/>
      <c r="B227" s="86"/>
      <c r="C227" s="86"/>
      <c r="D227" s="86"/>
      <c r="E227" s="86"/>
      <c r="F227" s="86"/>
      <c r="G227" s="86"/>
      <c r="H227" s="86"/>
      <c r="I227" s="86"/>
      <c r="J227" s="86"/>
      <c r="K227" s="86"/>
      <c r="L227" s="133"/>
      <c r="Q227" s="134"/>
    </row>
    <row r="228" spans="1:17" ht="15.75" customHeight="1" x14ac:dyDescent="0.25">
      <c r="A228" s="86"/>
      <c r="B228" s="86"/>
      <c r="C228" s="86"/>
      <c r="D228" s="86"/>
      <c r="E228" s="86"/>
      <c r="F228" s="86"/>
      <c r="G228" s="86"/>
      <c r="H228" s="86"/>
      <c r="I228" s="86"/>
      <c r="J228" s="86"/>
      <c r="K228" s="86"/>
      <c r="L228" s="133"/>
      <c r="Q228" s="134"/>
    </row>
    <row r="229" spans="1:17" ht="15.75" customHeight="1" x14ac:dyDescent="0.25">
      <c r="A229" s="86"/>
      <c r="B229" s="86"/>
      <c r="C229" s="86"/>
      <c r="D229" s="86"/>
      <c r="E229" s="86"/>
      <c r="F229" s="86"/>
      <c r="G229" s="86"/>
      <c r="H229" s="86"/>
      <c r="I229" s="86"/>
      <c r="J229" s="86"/>
      <c r="K229" s="86"/>
      <c r="L229" s="133"/>
      <c r="Q229" s="134"/>
    </row>
    <row r="230" spans="1:17" ht="15.75" customHeight="1" x14ac:dyDescent="0.25">
      <c r="A230" s="86"/>
      <c r="B230" s="86"/>
      <c r="C230" s="86"/>
      <c r="D230" s="86"/>
      <c r="E230" s="86"/>
      <c r="F230" s="86"/>
      <c r="G230" s="86"/>
      <c r="H230" s="86"/>
      <c r="I230" s="86"/>
      <c r="J230" s="86"/>
      <c r="K230" s="86"/>
      <c r="L230" s="133"/>
      <c r="Q230" s="134"/>
    </row>
    <row r="231" spans="1:17" ht="15.75" customHeight="1" x14ac:dyDescent="0.25">
      <c r="A231" s="86"/>
      <c r="B231" s="86"/>
      <c r="C231" s="86"/>
      <c r="D231" s="86"/>
      <c r="E231" s="86"/>
      <c r="F231" s="86"/>
      <c r="G231" s="86"/>
      <c r="H231" s="86"/>
      <c r="I231" s="86"/>
      <c r="J231" s="86"/>
      <c r="K231" s="86"/>
      <c r="L231" s="133"/>
      <c r="Q231" s="134"/>
    </row>
    <row r="232" spans="1:17" ht="15.75" customHeight="1" x14ac:dyDescent="0.25">
      <c r="A232" s="86"/>
      <c r="B232" s="86"/>
      <c r="C232" s="86"/>
      <c r="D232" s="86"/>
      <c r="E232" s="86"/>
      <c r="F232" s="86"/>
      <c r="G232" s="86"/>
      <c r="H232" s="86"/>
      <c r="I232" s="86"/>
      <c r="J232" s="86"/>
      <c r="K232" s="86"/>
      <c r="L232" s="133"/>
      <c r="Q232" s="134"/>
    </row>
    <row r="233" spans="1:17" ht="15.75" customHeight="1" x14ac:dyDescent="0.25">
      <c r="A233" s="86"/>
      <c r="B233" s="86"/>
      <c r="C233" s="86"/>
      <c r="D233" s="86"/>
      <c r="E233" s="86"/>
      <c r="F233" s="86"/>
      <c r="G233" s="86"/>
      <c r="H233" s="86"/>
      <c r="I233" s="86"/>
      <c r="J233" s="86"/>
      <c r="K233" s="86"/>
      <c r="L233" s="133"/>
      <c r="Q233" s="134"/>
    </row>
    <row r="234" spans="1:17" ht="15.75" customHeight="1" x14ac:dyDescent="0.25">
      <c r="A234" s="86"/>
      <c r="B234" s="86"/>
      <c r="C234" s="86"/>
      <c r="D234" s="86"/>
      <c r="E234" s="86"/>
      <c r="F234" s="86"/>
      <c r="G234" s="86"/>
      <c r="H234" s="86"/>
      <c r="I234" s="86"/>
      <c r="J234" s="86"/>
      <c r="K234" s="86"/>
      <c r="L234" s="133"/>
      <c r="Q234" s="134"/>
    </row>
    <row r="235" spans="1:17" ht="15.75" customHeight="1" x14ac:dyDescent="0.25">
      <c r="A235" s="86"/>
      <c r="B235" s="86"/>
      <c r="C235" s="86"/>
      <c r="D235" s="86"/>
      <c r="E235" s="86"/>
      <c r="F235" s="86"/>
      <c r="G235" s="86"/>
      <c r="H235" s="86"/>
      <c r="I235" s="86"/>
      <c r="J235" s="86"/>
      <c r="K235" s="86"/>
      <c r="L235" s="133"/>
      <c r="Q235" s="134"/>
    </row>
    <row r="236" spans="1:17" ht="15.75" customHeight="1" x14ac:dyDescent="0.25">
      <c r="A236" s="86"/>
      <c r="B236" s="86"/>
      <c r="C236" s="86"/>
      <c r="D236" s="86"/>
      <c r="E236" s="86"/>
      <c r="F236" s="86"/>
      <c r="G236" s="86"/>
      <c r="H236" s="86"/>
      <c r="I236" s="86"/>
      <c r="J236" s="86"/>
      <c r="K236" s="86"/>
      <c r="L236" s="133"/>
      <c r="Q236" s="134"/>
    </row>
    <row r="237" spans="1:17" ht="15.75" customHeight="1" x14ac:dyDescent="0.25">
      <c r="A237" s="86"/>
      <c r="B237" s="86"/>
      <c r="C237" s="86"/>
      <c r="D237" s="86"/>
      <c r="E237" s="86"/>
      <c r="F237" s="86"/>
      <c r="G237" s="86"/>
      <c r="H237" s="86"/>
      <c r="I237" s="86"/>
      <c r="J237" s="86"/>
      <c r="K237" s="86"/>
      <c r="L237" s="133"/>
      <c r="Q237" s="134"/>
    </row>
    <row r="238" spans="1:17" ht="15.75" customHeight="1" x14ac:dyDescent="0.25">
      <c r="A238" s="86"/>
      <c r="B238" s="86"/>
      <c r="C238" s="86"/>
      <c r="D238" s="86"/>
      <c r="E238" s="86"/>
      <c r="F238" s="86"/>
      <c r="G238" s="86"/>
      <c r="H238" s="86"/>
      <c r="I238" s="86"/>
      <c r="J238" s="86"/>
      <c r="K238" s="86"/>
      <c r="L238" s="133"/>
      <c r="Q238" s="134"/>
    </row>
    <row r="239" spans="1:17" ht="15.75" customHeight="1" x14ac:dyDescent="0.25">
      <c r="A239" s="86"/>
      <c r="B239" s="86"/>
      <c r="C239" s="86"/>
      <c r="D239" s="86"/>
      <c r="E239" s="86"/>
      <c r="F239" s="86"/>
      <c r="G239" s="86"/>
      <c r="H239" s="86"/>
      <c r="I239" s="86"/>
      <c r="J239" s="86"/>
      <c r="K239" s="86"/>
      <c r="L239" s="133"/>
      <c r="Q239" s="134"/>
    </row>
    <row r="240" spans="1:17" ht="15.75" customHeight="1" x14ac:dyDescent="0.25">
      <c r="A240" s="86"/>
      <c r="B240" s="86"/>
      <c r="C240" s="86"/>
      <c r="D240" s="86"/>
      <c r="E240" s="86"/>
      <c r="F240" s="86"/>
      <c r="G240" s="86"/>
      <c r="H240" s="86"/>
      <c r="I240" s="86"/>
      <c r="J240" s="86"/>
      <c r="K240" s="86"/>
      <c r="L240" s="133"/>
      <c r="Q240" s="134"/>
    </row>
    <row r="241" spans="1:17" ht="15.75" customHeight="1" x14ac:dyDescent="0.25">
      <c r="A241" s="86"/>
      <c r="B241" s="86"/>
      <c r="C241" s="86"/>
      <c r="D241" s="86"/>
      <c r="E241" s="86"/>
      <c r="F241" s="86"/>
      <c r="G241" s="86"/>
      <c r="H241" s="86"/>
      <c r="I241" s="86"/>
      <c r="J241" s="86"/>
      <c r="K241" s="86"/>
      <c r="L241" s="133"/>
      <c r="Q241" s="134"/>
    </row>
    <row r="242" spans="1:17" ht="15.75" customHeight="1" x14ac:dyDescent="0.25">
      <c r="A242" s="86"/>
      <c r="B242" s="86"/>
      <c r="C242" s="86"/>
      <c r="D242" s="86"/>
      <c r="E242" s="86"/>
      <c r="F242" s="86"/>
      <c r="G242" s="86"/>
      <c r="H242" s="86"/>
      <c r="I242" s="86"/>
      <c r="J242" s="86"/>
      <c r="K242" s="86"/>
      <c r="L242" s="133"/>
      <c r="Q242" s="134"/>
    </row>
    <row r="243" spans="1:17" ht="15.75" customHeight="1" x14ac:dyDescent="0.25">
      <c r="A243" s="86"/>
      <c r="B243" s="86"/>
      <c r="C243" s="86"/>
      <c r="D243" s="86"/>
      <c r="E243" s="86"/>
      <c r="F243" s="86"/>
      <c r="G243" s="86"/>
      <c r="H243" s="86"/>
      <c r="I243" s="86"/>
      <c r="J243" s="86"/>
      <c r="K243" s="86"/>
      <c r="L243" s="133"/>
      <c r="Q243" s="134"/>
    </row>
    <row r="244" spans="1:17" ht="15.75" customHeight="1" x14ac:dyDescent="0.25">
      <c r="A244" s="86"/>
      <c r="B244" s="86"/>
      <c r="C244" s="86"/>
      <c r="D244" s="86"/>
      <c r="E244" s="86"/>
      <c r="F244" s="86"/>
      <c r="G244" s="86"/>
      <c r="H244" s="86"/>
      <c r="I244" s="86"/>
      <c r="J244" s="86"/>
      <c r="K244" s="86"/>
      <c r="L244" s="133"/>
      <c r="Q244" s="134"/>
    </row>
    <row r="245" spans="1:17" ht="15.75" customHeight="1" x14ac:dyDescent="0.25">
      <c r="A245" s="86"/>
      <c r="B245" s="86"/>
      <c r="C245" s="86"/>
      <c r="D245" s="86"/>
      <c r="E245" s="86"/>
      <c r="F245" s="86"/>
      <c r="G245" s="86"/>
      <c r="H245" s="86"/>
      <c r="I245" s="86"/>
      <c r="J245" s="86"/>
      <c r="K245" s="86"/>
      <c r="L245" s="133"/>
      <c r="Q245" s="134"/>
    </row>
    <row r="246" spans="1:17" ht="15.75" customHeight="1" x14ac:dyDescent="0.25">
      <c r="A246" s="86"/>
      <c r="B246" s="86"/>
      <c r="C246" s="86"/>
      <c r="D246" s="86"/>
      <c r="E246" s="86"/>
      <c r="F246" s="86"/>
      <c r="G246" s="86"/>
      <c r="H246" s="86"/>
      <c r="I246" s="86"/>
      <c r="J246" s="86"/>
      <c r="K246" s="86"/>
      <c r="L246" s="133"/>
      <c r="Q246" s="134"/>
    </row>
    <row r="247" spans="1:17" ht="15.75" customHeight="1" x14ac:dyDescent="0.25">
      <c r="A247" s="86"/>
      <c r="B247" s="86"/>
      <c r="C247" s="86"/>
      <c r="D247" s="86"/>
      <c r="E247" s="86"/>
      <c r="F247" s="86"/>
      <c r="G247" s="86"/>
      <c r="H247" s="86"/>
      <c r="I247" s="86"/>
      <c r="J247" s="86"/>
      <c r="K247" s="86"/>
      <c r="L247" s="133"/>
      <c r="Q247" s="134"/>
    </row>
    <row r="248" spans="1:17" ht="15.75" customHeight="1" x14ac:dyDescent="0.25">
      <c r="A248" s="86"/>
      <c r="B248" s="86"/>
      <c r="C248" s="86"/>
      <c r="D248" s="86"/>
      <c r="E248" s="86"/>
      <c r="F248" s="86"/>
      <c r="G248" s="86"/>
      <c r="H248" s="86"/>
      <c r="I248" s="86"/>
      <c r="J248" s="86"/>
      <c r="K248" s="86"/>
      <c r="L248" s="133"/>
      <c r="Q248" s="134"/>
    </row>
    <row r="249" spans="1:17" ht="15.75" customHeight="1" x14ac:dyDescent="0.25">
      <c r="A249" s="86"/>
      <c r="B249" s="86"/>
      <c r="C249" s="86"/>
      <c r="D249" s="86"/>
      <c r="E249" s="86"/>
      <c r="F249" s="86"/>
      <c r="G249" s="86"/>
      <c r="H249" s="86"/>
      <c r="I249" s="86"/>
      <c r="J249" s="86"/>
      <c r="K249" s="86"/>
      <c r="L249" s="133"/>
      <c r="Q249" s="134"/>
    </row>
    <row r="250" spans="1:17" ht="15.75" customHeight="1" x14ac:dyDescent="0.25">
      <c r="A250" s="86"/>
      <c r="B250" s="86"/>
      <c r="C250" s="86"/>
      <c r="D250" s="86"/>
      <c r="E250" s="86"/>
      <c r="F250" s="86"/>
      <c r="G250" s="86"/>
      <c r="H250" s="86"/>
      <c r="I250" s="86"/>
      <c r="J250" s="86"/>
      <c r="K250" s="86"/>
      <c r="L250" s="133"/>
      <c r="Q250" s="134"/>
    </row>
    <row r="251" spans="1:17" ht="15.75" customHeight="1" x14ac:dyDescent="0.25">
      <c r="Q251" s="134"/>
    </row>
    <row r="252" spans="1:17" ht="15.75" customHeight="1" x14ac:dyDescent="0.25">
      <c r="Q252" s="134"/>
    </row>
    <row r="253" spans="1:17" ht="15.75" customHeight="1" x14ac:dyDescent="0.25">
      <c r="Q253" s="134"/>
    </row>
    <row r="254" spans="1:17" ht="15.75" customHeight="1" x14ac:dyDescent="0.25">
      <c r="Q254" s="134"/>
    </row>
    <row r="255" spans="1:17" ht="15.75" customHeight="1" x14ac:dyDescent="0.25">
      <c r="Q255" s="134"/>
    </row>
    <row r="256" spans="1:17" ht="15.75" customHeight="1" x14ac:dyDescent="0.25">
      <c r="Q256" s="134"/>
    </row>
    <row r="257" spans="17:17" ht="15.75" customHeight="1" x14ac:dyDescent="0.25">
      <c r="Q257" s="134"/>
    </row>
    <row r="258" spans="17:17" ht="15.75" customHeight="1" x14ac:dyDescent="0.25">
      <c r="Q258" s="134"/>
    </row>
    <row r="259" spans="17:17" ht="15.75" customHeight="1" x14ac:dyDescent="0.25">
      <c r="Q259" s="134"/>
    </row>
    <row r="260" spans="17:17" ht="15.75" customHeight="1" x14ac:dyDescent="0.25">
      <c r="Q260" s="134"/>
    </row>
    <row r="261" spans="17:17" ht="15.75" customHeight="1" x14ac:dyDescent="0.25">
      <c r="Q261" s="134"/>
    </row>
    <row r="262" spans="17:17" ht="15.75" customHeight="1" x14ac:dyDescent="0.25">
      <c r="Q262" s="134"/>
    </row>
    <row r="263" spans="17:17" ht="15.75" customHeight="1" x14ac:dyDescent="0.25">
      <c r="Q263" s="134"/>
    </row>
    <row r="264" spans="17:17" ht="15.75" customHeight="1" x14ac:dyDescent="0.25">
      <c r="Q264" s="134"/>
    </row>
    <row r="265" spans="17:17" ht="15.75" customHeight="1" x14ac:dyDescent="0.25">
      <c r="Q265" s="134"/>
    </row>
    <row r="266" spans="17:17" ht="15.75" customHeight="1" x14ac:dyDescent="0.25">
      <c r="Q266" s="134"/>
    </row>
    <row r="267" spans="17:17" ht="15.75" customHeight="1" x14ac:dyDescent="0.25">
      <c r="Q267" s="134"/>
    </row>
    <row r="268" spans="17:17" ht="15.75" customHeight="1" x14ac:dyDescent="0.25">
      <c r="Q268" s="134"/>
    </row>
    <row r="269" spans="17:17" ht="15.75" customHeight="1" x14ac:dyDescent="0.25">
      <c r="Q269" s="134"/>
    </row>
    <row r="270" spans="17:17" ht="15.75" customHeight="1" x14ac:dyDescent="0.25">
      <c r="Q270" s="134"/>
    </row>
    <row r="271" spans="17:17" ht="15.75" customHeight="1" x14ac:dyDescent="0.25">
      <c r="Q271" s="134"/>
    </row>
    <row r="272" spans="17:17" ht="15.75" customHeight="1" x14ac:dyDescent="0.25">
      <c r="Q272" s="134"/>
    </row>
    <row r="273" spans="17:17" ht="15.75" customHeight="1" x14ac:dyDescent="0.25">
      <c r="Q273" s="134"/>
    </row>
    <row r="274" spans="17:17" ht="15.75" customHeight="1" x14ac:dyDescent="0.25">
      <c r="Q274" s="134"/>
    </row>
    <row r="275" spans="17:17" ht="15.75" customHeight="1" x14ac:dyDescent="0.25">
      <c r="Q275" s="134"/>
    </row>
    <row r="276" spans="17:17" ht="15.75" customHeight="1" x14ac:dyDescent="0.25">
      <c r="Q276" s="134"/>
    </row>
    <row r="277" spans="17:17" ht="15.75" customHeight="1" x14ac:dyDescent="0.25">
      <c r="Q277" s="134"/>
    </row>
    <row r="278" spans="17:17" ht="15.75" customHeight="1" x14ac:dyDescent="0.25">
      <c r="Q278" s="134"/>
    </row>
    <row r="279" spans="17:17" ht="15.75" customHeight="1" x14ac:dyDescent="0.25">
      <c r="Q279" s="134"/>
    </row>
    <row r="280" spans="17:17" ht="15.75" customHeight="1" x14ac:dyDescent="0.25">
      <c r="Q280" s="134"/>
    </row>
    <row r="281" spans="17:17" ht="15.75" customHeight="1" x14ac:dyDescent="0.25">
      <c r="Q281" s="134"/>
    </row>
    <row r="282" spans="17:17" ht="15.75" customHeight="1" x14ac:dyDescent="0.25">
      <c r="Q282" s="134"/>
    </row>
    <row r="283" spans="17:17" ht="15.75" customHeight="1" x14ac:dyDescent="0.25">
      <c r="Q283" s="134"/>
    </row>
    <row r="284" spans="17:17" ht="15.75" customHeight="1" x14ac:dyDescent="0.25">
      <c r="Q284" s="134"/>
    </row>
    <row r="285" spans="17:17" ht="15.75" customHeight="1" x14ac:dyDescent="0.25">
      <c r="Q285" s="134"/>
    </row>
    <row r="286" spans="17:17" ht="15.75" customHeight="1" x14ac:dyDescent="0.25">
      <c r="Q286" s="134"/>
    </row>
    <row r="287" spans="17:17" ht="15.75" customHeight="1" x14ac:dyDescent="0.25">
      <c r="Q287" s="134"/>
    </row>
    <row r="288" spans="17:17" ht="15.75" customHeight="1" x14ac:dyDescent="0.25">
      <c r="Q288" s="134"/>
    </row>
    <row r="289" spans="17:17" ht="15.75" customHeight="1" x14ac:dyDescent="0.25">
      <c r="Q289" s="134"/>
    </row>
    <row r="290" spans="17:17" ht="15.75" customHeight="1" x14ac:dyDescent="0.25">
      <c r="Q290" s="134"/>
    </row>
    <row r="291" spans="17:17" ht="15.75" customHeight="1" x14ac:dyDescent="0.25">
      <c r="Q291" s="134"/>
    </row>
    <row r="292" spans="17:17" ht="15.75" customHeight="1" x14ac:dyDescent="0.25">
      <c r="Q292" s="134"/>
    </row>
    <row r="293" spans="17:17" ht="15.75" customHeight="1" x14ac:dyDescent="0.25">
      <c r="Q293" s="134"/>
    </row>
    <row r="294" spans="17:17" ht="15.75" customHeight="1" x14ac:dyDescent="0.25">
      <c r="Q294" s="134"/>
    </row>
    <row r="295" spans="17:17" ht="15.75" customHeight="1" x14ac:dyDescent="0.25">
      <c r="Q295" s="134"/>
    </row>
    <row r="296" spans="17:17" ht="15.75" customHeight="1" x14ac:dyDescent="0.25">
      <c r="Q296" s="134"/>
    </row>
    <row r="297" spans="17:17" ht="15.75" customHeight="1" x14ac:dyDescent="0.25">
      <c r="Q297" s="134"/>
    </row>
    <row r="298" spans="17:17" ht="15.75" customHeight="1" x14ac:dyDescent="0.25">
      <c r="Q298" s="134"/>
    </row>
    <row r="299" spans="17:17" ht="15.75" customHeight="1" x14ac:dyDescent="0.25">
      <c r="Q299" s="134"/>
    </row>
    <row r="300" spans="17:17" ht="15.75" customHeight="1" x14ac:dyDescent="0.25">
      <c r="Q300" s="134"/>
    </row>
    <row r="301" spans="17:17" ht="15.75" customHeight="1" x14ac:dyDescent="0.25">
      <c r="Q301" s="134"/>
    </row>
    <row r="302" spans="17:17" ht="15.75" customHeight="1" x14ac:dyDescent="0.25">
      <c r="Q302" s="134"/>
    </row>
    <row r="303" spans="17:17" ht="15.75" customHeight="1" x14ac:dyDescent="0.25">
      <c r="Q303" s="134"/>
    </row>
    <row r="304" spans="17:17" ht="15.75" customHeight="1" x14ac:dyDescent="0.25">
      <c r="Q304" s="134"/>
    </row>
    <row r="305" spans="17:17" ht="15.75" customHeight="1" x14ac:dyDescent="0.25">
      <c r="Q305" s="134"/>
    </row>
    <row r="306" spans="17:17" ht="15.75" customHeight="1" x14ac:dyDescent="0.25">
      <c r="Q306" s="134"/>
    </row>
    <row r="307" spans="17:17" ht="15.75" customHeight="1" x14ac:dyDescent="0.25">
      <c r="Q307" s="134"/>
    </row>
    <row r="308" spans="17:17" ht="15.75" customHeight="1" x14ac:dyDescent="0.25">
      <c r="Q308" s="134"/>
    </row>
    <row r="309" spans="17:17" ht="15.75" customHeight="1" x14ac:dyDescent="0.25">
      <c r="Q309" s="134"/>
    </row>
    <row r="310" spans="17:17" ht="15.75" customHeight="1" x14ac:dyDescent="0.25">
      <c r="Q310" s="134"/>
    </row>
    <row r="311" spans="17:17" ht="15.75" customHeight="1" x14ac:dyDescent="0.25">
      <c r="Q311" s="134"/>
    </row>
    <row r="312" spans="17:17" ht="15.75" customHeight="1" x14ac:dyDescent="0.25">
      <c r="Q312" s="134"/>
    </row>
    <row r="313" spans="17:17" ht="15.75" customHeight="1" x14ac:dyDescent="0.25">
      <c r="Q313" s="134"/>
    </row>
    <row r="314" spans="17:17" ht="15.75" customHeight="1" x14ac:dyDescent="0.25">
      <c r="Q314" s="134"/>
    </row>
    <row r="315" spans="17:17" ht="15.75" customHeight="1" x14ac:dyDescent="0.25">
      <c r="Q315" s="134"/>
    </row>
    <row r="316" spans="17:17" ht="15.75" customHeight="1" x14ac:dyDescent="0.25">
      <c r="Q316" s="134"/>
    </row>
    <row r="317" spans="17:17" ht="15.75" customHeight="1" x14ac:dyDescent="0.25">
      <c r="Q317" s="134"/>
    </row>
    <row r="318" spans="17:17" ht="15.75" customHeight="1" x14ac:dyDescent="0.25">
      <c r="Q318" s="134"/>
    </row>
    <row r="319" spans="17:17" ht="15.75" customHeight="1" x14ac:dyDescent="0.25">
      <c r="Q319" s="134"/>
    </row>
    <row r="320" spans="17:17" ht="15.75" customHeight="1" x14ac:dyDescent="0.25">
      <c r="Q320" s="134"/>
    </row>
    <row r="321" spans="17:17" ht="15.75" customHeight="1" x14ac:dyDescent="0.25">
      <c r="Q321" s="134"/>
    </row>
    <row r="322" spans="17:17" ht="15.75" customHeight="1" x14ac:dyDescent="0.25">
      <c r="Q322" s="134"/>
    </row>
    <row r="323" spans="17:17" ht="15.75" customHeight="1" x14ac:dyDescent="0.25">
      <c r="Q323" s="134"/>
    </row>
    <row r="324" spans="17:17" ht="15.75" customHeight="1" x14ac:dyDescent="0.25">
      <c r="Q324" s="134"/>
    </row>
    <row r="325" spans="17:17" ht="15.75" customHeight="1" x14ac:dyDescent="0.25">
      <c r="Q325" s="134"/>
    </row>
    <row r="326" spans="17:17" ht="15.75" customHeight="1" x14ac:dyDescent="0.25">
      <c r="Q326" s="134"/>
    </row>
    <row r="327" spans="17:17" ht="15.75" customHeight="1" x14ac:dyDescent="0.25">
      <c r="Q327" s="134"/>
    </row>
    <row r="328" spans="17:17" ht="15.75" customHeight="1" x14ac:dyDescent="0.25">
      <c r="Q328" s="134"/>
    </row>
    <row r="329" spans="17:17" ht="15.75" customHeight="1" x14ac:dyDescent="0.25">
      <c r="Q329" s="134"/>
    </row>
    <row r="330" spans="17:17" ht="15.75" customHeight="1" x14ac:dyDescent="0.25">
      <c r="Q330" s="134"/>
    </row>
    <row r="331" spans="17:17" ht="15.75" customHeight="1" x14ac:dyDescent="0.25">
      <c r="Q331" s="134"/>
    </row>
    <row r="332" spans="17:17" ht="15.75" customHeight="1" x14ac:dyDescent="0.25">
      <c r="Q332" s="134"/>
    </row>
    <row r="333" spans="17:17" ht="15.75" customHeight="1" x14ac:dyDescent="0.25">
      <c r="Q333" s="134"/>
    </row>
    <row r="334" spans="17:17" ht="15.75" customHeight="1" x14ac:dyDescent="0.25">
      <c r="Q334" s="134"/>
    </row>
    <row r="335" spans="17:17" ht="15.75" customHeight="1" x14ac:dyDescent="0.25">
      <c r="Q335" s="134"/>
    </row>
    <row r="336" spans="17:17" ht="15.75" customHeight="1" x14ac:dyDescent="0.25">
      <c r="Q336" s="134"/>
    </row>
    <row r="337" spans="17:17" ht="15.75" customHeight="1" x14ac:dyDescent="0.25">
      <c r="Q337" s="134"/>
    </row>
    <row r="338" spans="17:17" ht="15.75" customHeight="1" x14ac:dyDescent="0.25">
      <c r="Q338" s="134"/>
    </row>
    <row r="339" spans="17:17" ht="15.75" customHeight="1" x14ac:dyDescent="0.25">
      <c r="Q339" s="134"/>
    </row>
    <row r="340" spans="17:17" ht="15.75" customHeight="1" x14ac:dyDescent="0.25">
      <c r="Q340" s="134"/>
    </row>
    <row r="341" spans="17:17" ht="15.75" customHeight="1" x14ac:dyDescent="0.25">
      <c r="Q341" s="134"/>
    </row>
    <row r="342" spans="17:17" ht="15.75" customHeight="1" x14ac:dyDescent="0.25">
      <c r="Q342" s="134"/>
    </row>
    <row r="343" spans="17:17" ht="15.75" customHeight="1" x14ac:dyDescent="0.25">
      <c r="Q343" s="134"/>
    </row>
    <row r="344" spans="17:17" ht="15.75" customHeight="1" x14ac:dyDescent="0.25">
      <c r="Q344" s="134"/>
    </row>
    <row r="345" spans="17:17" ht="15.75" customHeight="1" x14ac:dyDescent="0.25">
      <c r="Q345" s="134"/>
    </row>
    <row r="346" spans="17:17" ht="15.75" customHeight="1" x14ac:dyDescent="0.25">
      <c r="Q346" s="134"/>
    </row>
    <row r="347" spans="17:17" ht="15.75" customHeight="1" x14ac:dyDescent="0.25">
      <c r="Q347" s="134"/>
    </row>
    <row r="348" spans="17:17" ht="15.75" customHeight="1" x14ac:dyDescent="0.25">
      <c r="Q348" s="134"/>
    </row>
    <row r="349" spans="17:17" ht="15.75" customHeight="1" x14ac:dyDescent="0.25">
      <c r="Q349" s="134"/>
    </row>
    <row r="350" spans="17:17" ht="15.75" customHeight="1" x14ac:dyDescent="0.25">
      <c r="Q350" s="134"/>
    </row>
    <row r="351" spans="17:17" ht="15.75" customHeight="1" x14ac:dyDescent="0.25">
      <c r="Q351" s="134"/>
    </row>
    <row r="352" spans="17:17" ht="15.75" customHeight="1" x14ac:dyDescent="0.25">
      <c r="Q352" s="134"/>
    </row>
    <row r="353" spans="17:17" ht="15.75" customHeight="1" x14ac:dyDescent="0.25">
      <c r="Q353" s="134"/>
    </row>
    <row r="354" spans="17:17" ht="15.75" customHeight="1" x14ac:dyDescent="0.25">
      <c r="Q354" s="134"/>
    </row>
    <row r="355" spans="17:17" ht="15.75" customHeight="1" x14ac:dyDescent="0.25">
      <c r="Q355" s="134"/>
    </row>
    <row r="356" spans="17:17" ht="15.75" customHeight="1" x14ac:dyDescent="0.25">
      <c r="Q356" s="134"/>
    </row>
    <row r="357" spans="17:17" ht="15.75" customHeight="1" x14ac:dyDescent="0.25">
      <c r="Q357" s="134"/>
    </row>
    <row r="358" spans="17:17" ht="15.75" customHeight="1" x14ac:dyDescent="0.25">
      <c r="Q358" s="134"/>
    </row>
    <row r="359" spans="17:17" ht="15.75" customHeight="1" x14ac:dyDescent="0.25">
      <c r="Q359" s="134"/>
    </row>
    <row r="360" spans="17:17" ht="15.75" customHeight="1" x14ac:dyDescent="0.25">
      <c r="Q360" s="134"/>
    </row>
    <row r="361" spans="17:17" ht="15.75" customHeight="1" x14ac:dyDescent="0.25">
      <c r="Q361" s="134"/>
    </row>
    <row r="362" spans="17:17" ht="15.75" customHeight="1" x14ac:dyDescent="0.25">
      <c r="Q362" s="134"/>
    </row>
    <row r="363" spans="17:17" ht="15.75" customHeight="1" x14ac:dyDescent="0.25">
      <c r="Q363" s="134"/>
    </row>
    <row r="364" spans="17:17" ht="15.75" customHeight="1" x14ac:dyDescent="0.25">
      <c r="Q364" s="134"/>
    </row>
    <row r="365" spans="17:17" ht="15.75" customHeight="1" x14ac:dyDescent="0.25">
      <c r="Q365" s="134"/>
    </row>
    <row r="366" spans="17:17" ht="15.75" customHeight="1" x14ac:dyDescent="0.25">
      <c r="Q366" s="134"/>
    </row>
    <row r="367" spans="17:17" ht="15.75" customHeight="1" x14ac:dyDescent="0.25">
      <c r="Q367" s="134"/>
    </row>
    <row r="368" spans="17:17" ht="15.75" customHeight="1" x14ac:dyDescent="0.25">
      <c r="Q368" s="134"/>
    </row>
    <row r="369" spans="17:17" ht="15.75" customHeight="1" x14ac:dyDescent="0.25">
      <c r="Q369" s="134"/>
    </row>
    <row r="370" spans="17:17" ht="15.75" customHeight="1" x14ac:dyDescent="0.25">
      <c r="Q370" s="134"/>
    </row>
    <row r="371" spans="17:17" ht="15.75" customHeight="1" x14ac:dyDescent="0.25">
      <c r="Q371" s="134"/>
    </row>
    <row r="372" spans="17:17" ht="15.75" customHeight="1" x14ac:dyDescent="0.25">
      <c r="Q372" s="134"/>
    </row>
    <row r="373" spans="17:17" ht="15.75" customHeight="1" x14ac:dyDescent="0.25">
      <c r="Q373" s="134"/>
    </row>
    <row r="374" spans="17:17" ht="15.75" customHeight="1" x14ac:dyDescent="0.25">
      <c r="Q374" s="134"/>
    </row>
    <row r="375" spans="17:17" ht="15.75" customHeight="1" x14ac:dyDescent="0.25">
      <c r="Q375" s="134"/>
    </row>
    <row r="376" spans="17:17" ht="15.75" customHeight="1" x14ac:dyDescent="0.25">
      <c r="Q376" s="134"/>
    </row>
    <row r="377" spans="17:17" ht="15.75" customHeight="1" x14ac:dyDescent="0.25">
      <c r="Q377" s="134"/>
    </row>
    <row r="378" spans="17:17" ht="15.75" customHeight="1" x14ac:dyDescent="0.25">
      <c r="Q378" s="134"/>
    </row>
    <row r="379" spans="17:17" ht="15.75" customHeight="1" x14ac:dyDescent="0.25">
      <c r="Q379" s="134"/>
    </row>
    <row r="380" spans="17:17" ht="15.75" customHeight="1" x14ac:dyDescent="0.25">
      <c r="Q380" s="134"/>
    </row>
    <row r="381" spans="17:17" ht="15.75" customHeight="1" x14ac:dyDescent="0.25">
      <c r="Q381" s="134"/>
    </row>
    <row r="382" spans="17:17" ht="15.75" customHeight="1" x14ac:dyDescent="0.25">
      <c r="Q382" s="134"/>
    </row>
    <row r="383" spans="17:17" ht="15.75" customHeight="1" x14ac:dyDescent="0.25">
      <c r="Q383" s="134"/>
    </row>
    <row r="384" spans="17:17" ht="15.75" customHeight="1" x14ac:dyDescent="0.25">
      <c r="Q384" s="134"/>
    </row>
    <row r="385" spans="17:17" ht="15.75" customHeight="1" x14ac:dyDescent="0.25">
      <c r="Q385" s="134"/>
    </row>
    <row r="386" spans="17:17" ht="15.75" customHeight="1" x14ac:dyDescent="0.25">
      <c r="Q386" s="134"/>
    </row>
    <row r="387" spans="17:17" ht="15.75" customHeight="1" x14ac:dyDescent="0.25">
      <c r="Q387" s="134"/>
    </row>
    <row r="388" spans="17:17" ht="15.75" customHeight="1" x14ac:dyDescent="0.25">
      <c r="Q388" s="134"/>
    </row>
    <row r="389" spans="17:17" ht="15.75" customHeight="1" x14ac:dyDescent="0.25">
      <c r="Q389" s="134"/>
    </row>
    <row r="390" spans="17:17" ht="15.75" customHeight="1" x14ac:dyDescent="0.25">
      <c r="Q390" s="134"/>
    </row>
    <row r="391" spans="17:17" ht="15.75" customHeight="1" x14ac:dyDescent="0.25">
      <c r="Q391" s="134"/>
    </row>
    <row r="392" spans="17:17" ht="15.75" customHeight="1" x14ac:dyDescent="0.25">
      <c r="Q392" s="134"/>
    </row>
    <row r="393" spans="17:17" ht="15.75" customHeight="1" x14ac:dyDescent="0.25">
      <c r="Q393" s="134"/>
    </row>
    <row r="394" spans="17:17" ht="15.75" customHeight="1" x14ac:dyDescent="0.25">
      <c r="Q394" s="134"/>
    </row>
    <row r="395" spans="17:17" ht="15.75" customHeight="1" x14ac:dyDescent="0.25">
      <c r="Q395" s="134"/>
    </row>
    <row r="396" spans="17:17" ht="15.75" customHeight="1" x14ac:dyDescent="0.25">
      <c r="Q396" s="134"/>
    </row>
    <row r="397" spans="17:17" ht="15.75" customHeight="1" x14ac:dyDescent="0.25">
      <c r="Q397" s="134"/>
    </row>
    <row r="398" spans="17:17" ht="15.75" customHeight="1" x14ac:dyDescent="0.25">
      <c r="Q398" s="134"/>
    </row>
    <row r="399" spans="17:17" ht="15.75" customHeight="1" x14ac:dyDescent="0.25">
      <c r="Q399" s="134"/>
    </row>
    <row r="400" spans="17:17" ht="15.75" customHeight="1" x14ac:dyDescent="0.25">
      <c r="Q400" s="134"/>
    </row>
    <row r="401" spans="17:17" ht="15.75" customHeight="1" x14ac:dyDescent="0.25">
      <c r="Q401" s="134"/>
    </row>
    <row r="402" spans="17:17" ht="15.75" customHeight="1" x14ac:dyDescent="0.25">
      <c r="Q402" s="134"/>
    </row>
    <row r="403" spans="17:17" ht="15.75" customHeight="1" x14ac:dyDescent="0.25">
      <c r="Q403" s="134"/>
    </row>
    <row r="404" spans="17:17" ht="15.75" customHeight="1" x14ac:dyDescent="0.25">
      <c r="Q404" s="134"/>
    </row>
    <row r="405" spans="17:17" ht="15.75" customHeight="1" x14ac:dyDescent="0.25">
      <c r="Q405" s="134"/>
    </row>
    <row r="406" spans="17:17" ht="15.75" customHeight="1" x14ac:dyDescent="0.25">
      <c r="Q406" s="134"/>
    </row>
    <row r="407" spans="17:17" ht="15.75" customHeight="1" x14ac:dyDescent="0.25">
      <c r="Q407" s="134"/>
    </row>
    <row r="408" spans="17:17" ht="15.75" customHeight="1" x14ac:dyDescent="0.25">
      <c r="Q408" s="134"/>
    </row>
    <row r="409" spans="17:17" ht="15.75" customHeight="1" x14ac:dyDescent="0.25">
      <c r="Q409" s="134"/>
    </row>
    <row r="410" spans="17:17" ht="15.75" customHeight="1" x14ac:dyDescent="0.25">
      <c r="Q410" s="134"/>
    </row>
    <row r="411" spans="17:17" ht="15.75" customHeight="1" x14ac:dyDescent="0.25">
      <c r="Q411" s="134"/>
    </row>
    <row r="412" spans="17:17" ht="15.75" customHeight="1" x14ac:dyDescent="0.25">
      <c r="Q412" s="134"/>
    </row>
    <row r="413" spans="17:17" ht="15.75" customHeight="1" x14ac:dyDescent="0.25">
      <c r="Q413" s="134"/>
    </row>
    <row r="414" spans="17:17" ht="15.75" customHeight="1" x14ac:dyDescent="0.25">
      <c r="Q414" s="134"/>
    </row>
    <row r="415" spans="17:17" ht="15.75" customHeight="1" x14ac:dyDescent="0.25">
      <c r="Q415" s="134"/>
    </row>
    <row r="416" spans="17:17" ht="15.75" customHeight="1" x14ac:dyDescent="0.25">
      <c r="Q416" s="134"/>
    </row>
    <row r="417" spans="17:17" ht="15.75" customHeight="1" x14ac:dyDescent="0.25">
      <c r="Q417" s="134"/>
    </row>
    <row r="418" spans="17:17" ht="15.75" customHeight="1" x14ac:dyDescent="0.25">
      <c r="Q418" s="134"/>
    </row>
    <row r="419" spans="17:17" ht="15.75" customHeight="1" x14ac:dyDescent="0.25">
      <c r="Q419" s="134"/>
    </row>
    <row r="420" spans="17:17" ht="15.75" customHeight="1" x14ac:dyDescent="0.25">
      <c r="Q420" s="134"/>
    </row>
    <row r="421" spans="17:17" ht="15.75" customHeight="1" x14ac:dyDescent="0.25">
      <c r="Q421" s="134"/>
    </row>
    <row r="422" spans="17:17" ht="15.75" customHeight="1" x14ac:dyDescent="0.25">
      <c r="Q422" s="134"/>
    </row>
    <row r="423" spans="17:17" ht="15.75" customHeight="1" x14ac:dyDescent="0.25">
      <c r="Q423" s="134"/>
    </row>
    <row r="424" spans="17:17" ht="15.75" customHeight="1" x14ac:dyDescent="0.25">
      <c r="Q424" s="134"/>
    </row>
    <row r="425" spans="17:17" ht="15.75" customHeight="1" x14ac:dyDescent="0.25">
      <c r="Q425" s="134"/>
    </row>
    <row r="426" spans="17:17" ht="15.75" customHeight="1" x14ac:dyDescent="0.25">
      <c r="Q426" s="134"/>
    </row>
    <row r="427" spans="17:17" ht="15.75" customHeight="1" x14ac:dyDescent="0.25">
      <c r="Q427" s="134"/>
    </row>
    <row r="428" spans="17:17" ht="15.75" customHeight="1" x14ac:dyDescent="0.25">
      <c r="Q428" s="134"/>
    </row>
    <row r="429" spans="17:17" ht="15.75" customHeight="1" x14ac:dyDescent="0.25">
      <c r="Q429" s="134"/>
    </row>
    <row r="430" spans="17:17" ht="15.75" customHeight="1" x14ac:dyDescent="0.25">
      <c r="Q430" s="134"/>
    </row>
    <row r="431" spans="17:17" ht="15.75" customHeight="1" x14ac:dyDescent="0.25">
      <c r="Q431" s="134"/>
    </row>
    <row r="432" spans="17:17" ht="15.75" customHeight="1" x14ac:dyDescent="0.25">
      <c r="Q432" s="134"/>
    </row>
    <row r="433" spans="17:17" ht="15.75" customHeight="1" x14ac:dyDescent="0.25">
      <c r="Q433" s="134"/>
    </row>
    <row r="434" spans="17:17" ht="15.75" customHeight="1" x14ac:dyDescent="0.25">
      <c r="Q434" s="134"/>
    </row>
    <row r="435" spans="17:17" ht="15.75" customHeight="1" x14ac:dyDescent="0.25">
      <c r="Q435" s="134"/>
    </row>
    <row r="436" spans="17:17" ht="15.75" customHeight="1" x14ac:dyDescent="0.25">
      <c r="Q436" s="134"/>
    </row>
    <row r="437" spans="17:17" ht="15.75" customHeight="1" x14ac:dyDescent="0.25">
      <c r="Q437" s="134"/>
    </row>
    <row r="438" spans="17:17" ht="15.75" customHeight="1" x14ac:dyDescent="0.25">
      <c r="Q438" s="134"/>
    </row>
    <row r="439" spans="17:17" ht="15.75" customHeight="1" x14ac:dyDescent="0.25">
      <c r="Q439" s="134"/>
    </row>
    <row r="440" spans="17:17" ht="15.75" customHeight="1" x14ac:dyDescent="0.25">
      <c r="Q440" s="134"/>
    </row>
    <row r="441" spans="17:17" ht="15.75" customHeight="1" x14ac:dyDescent="0.25">
      <c r="Q441" s="134"/>
    </row>
    <row r="442" spans="17:17" ht="15.75" customHeight="1" x14ac:dyDescent="0.25">
      <c r="Q442" s="134"/>
    </row>
    <row r="443" spans="17:17" ht="15.75" customHeight="1" x14ac:dyDescent="0.25">
      <c r="Q443" s="134"/>
    </row>
    <row r="444" spans="17:17" ht="15.75" customHeight="1" x14ac:dyDescent="0.25">
      <c r="Q444" s="134"/>
    </row>
    <row r="445" spans="17:17" ht="15.75" customHeight="1" x14ac:dyDescent="0.25">
      <c r="Q445" s="134"/>
    </row>
    <row r="446" spans="17:17" ht="15.75" customHeight="1" x14ac:dyDescent="0.25">
      <c r="Q446" s="134"/>
    </row>
    <row r="447" spans="17:17" ht="15.75" customHeight="1" x14ac:dyDescent="0.25">
      <c r="Q447" s="134"/>
    </row>
    <row r="448" spans="17:17" ht="15.75" customHeight="1" x14ac:dyDescent="0.25">
      <c r="Q448" s="134"/>
    </row>
    <row r="449" spans="17:17" ht="15.75" customHeight="1" x14ac:dyDescent="0.25">
      <c r="Q449" s="134"/>
    </row>
    <row r="450" spans="17:17" ht="15.75" customHeight="1" x14ac:dyDescent="0.25">
      <c r="Q450" s="134"/>
    </row>
    <row r="451" spans="17:17" ht="15.75" customHeight="1" x14ac:dyDescent="0.25">
      <c r="Q451" s="134"/>
    </row>
    <row r="452" spans="17:17" ht="15.75" customHeight="1" x14ac:dyDescent="0.25">
      <c r="Q452" s="134"/>
    </row>
    <row r="453" spans="17:17" ht="15.75" customHeight="1" x14ac:dyDescent="0.25">
      <c r="Q453" s="134"/>
    </row>
    <row r="454" spans="17:17" ht="15.75" customHeight="1" x14ac:dyDescent="0.25">
      <c r="Q454" s="134"/>
    </row>
    <row r="455" spans="17:17" ht="15.75" customHeight="1" x14ac:dyDescent="0.25">
      <c r="Q455" s="134"/>
    </row>
    <row r="456" spans="17:17" ht="15.75" customHeight="1" x14ac:dyDescent="0.25">
      <c r="Q456" s="134"/>
    </row>
    <row r="457" spans="17:17" ht="15.75" customHeight="1" x14ac:dyDescent="0.25">
      <c r="Q457" s="134"/>
    </row>
    <row r="458" spans="17:17" ht="15.75" customHeight="1" x14ac:dyDescent="0.25">
      <c r="Q458" s="134"/>
    </row>
    <row r="459" spans="17:17" ht="15.75" customHeight="1" x14ac:dyDescent="0.25">
      <c r="Q459" s="134"/>
    </row>
    <row r="460" spans="17:17" ht="15.75" customHeight="1" x14ac:dyDescent="0.25">
      <c r="Q460" s="134"/>
    </row>
    <row r="461" spans="17:17" ht="15.75" customHeight="1" x14ac:dyDescent="0.25">
      <c r="Q461" s="134"/>
    </row>
    <row r="462" spans="17:17" ht="15.75" customHeight="1" x14ac:dyDescent="0.25">
      <c r="Q462" s="134"/>
    </row>
    <row r="463" spans="17:17" ht="15.75" customHeight="1" x14ac:dyDescent="0.25">
      <c r="Q463" s="134"/>
    </row>
    <row r="464" spans="17:17" ht="15.75" customHeight="1" x14ac:dyDescent="0.25">
      <c r="Q464" s="134"/>
    </row>
    <row r="465" spans="17:17" ht="15.75" customHeight="1" x14ac:dyDescent="0.25">
      <c r="Q465" s="134"/>
    </row>
    <row r="466" spans="17:17" ht="15.75" customHeight="1" x14ac:dyDescent="0.25">
      <c r="Q466" s="134"/>
    </row>
    <row r="467" spans="17:17" ht="15.75" customHeight="1" x14ac:dyDescent="0.25">
      <c r="Q467" s="134"/>
    </row>
    <row r="468" spans="17:17" ht="15.75" customHeight="1" x14ac:dyDescent="0.25">
      <c r="Q468" s="134"/>
    </row>
    <row r="469" spans="17:17" ht="15.75" customHeight="1" x14ac:dyDescent="0.25">
      <c r="Q469" s="134"/>
    </row>
    <row r="470" spans="17:17" ht="15.75" customHeight="1" x14ac:dyDescent="0.25">
      <c r="Q470" s="134"/>
    </row>
    <row r="471" spans="17:17" ht="15.75" customHeight="1" x14ac:dyDescent="0.25">
      <c r="Q471" s="134"/>
    </row>
    <row r="472" spans="17:17" ht="15.75" customHeight="1" x14ac:dyDescent="0.25">
      <c r="Q472" s="134"/>
    </row>
    <row r="473" spans="17:17" ht="15.75" customHeight="1" x14ac:dyDescent="0.25">
      <c r="Q473" s="134"/>
    </row>
    <row r="474" spans="17:17" ht="15.75" customHeight="1" x14ac:dyDescent="0.25">
      <c r="Q474" s="134"/>
    </row>
    <row r="475" spans="17:17" ht="15.75" customHeight="1" x14ac:dyDescent="0.25">
      <c r="Q475" s="134"/>
    </row>
    <row r="476" spans="17:17" ht="15.75" customHeight="1" x14ac:dyDescent="0.25">
      <c r="Q476" s="134"/>
    </row>
    <row r="477" spans="17:17" ht="15.75" customHeight="1" x14ac:dyDescent="0.25">
      <c r="Q477" s="134"/>
    </row>
    <row r="478" spans="17:17" ht="15.75" customHeight="1" x14ac:dyDescent="0.25">
      <c r="Q478" s="134"/>
    </row>
    <row r="479" spans="17:17" ht="15.75" customHeight="1" x14ac:dyDescent="0.25">
      <c r="Q479" s="134"/>
    </row>
    <row r="480" spans="17:17" ht="15.75" customHeight="1" x14ac:dyDescent="0.25">
      <c r="Q480" s="134"/>
    </row>
    <row r="481" spans="17:17" ht="15.75" customHeight="1" x14ac:dyDescent="0.25">
      <c r="Q481" s="134"/>
    </row>
    <row r="482" spans="17:17" ht="15.75" customHeight="1" x14ac:dyDescent="0.25">
      <c r="Q482" s="134"/>
    </row>
    <row r="483" spans="17:17" ht="15.75" customHeight="1" x14ac:dyDescent="0.25">
      <c r="Q483" s="134"/>
    </row>
    <row r="484" spans="17:17" ht="15.75" customHeight="1" x14ac:dyDescent="0.25">
      <c r="Q484" s="134"/>
    </row>
    <row r="485" spans="17:17" ht="15.75" customHeight="1" x14ac:dyDescent="0.25">
      <c r="Q485" s="134"/>
    </row>
    <row r="486" spans="17:17" ht="15.75" customHeight="1" x14ac:dyDescent="0.25">
      <c r="Q486" s="134"/>
    </row>
    <row r="487" spans="17:17" ht="15.75" customHeight="1" x14ac:dyDescent="0.25">
      <c r="Q487" s="134"/>
    </row>
    <row r="488" spans="17:17" ht="15.75" customHeight="1" x14ac:dyDescent="0.25">
      <c r="Q488" s="134"/>
    </row>
    <row r="489" spans="17:17" ht="15.75" customHeight="1" x14ac:dyDescent="0.25">
      <c r="Q489" s="134"/>
    </row>
    <row r="490" spans="17:17" ht="15.75" customHeight="1" x14ac:dyDescent="0.25">
      <c r="Q490" s="134"/>
    </row>
    <row r="491" spans="17:17" ht="15.75" customHeight="1" x14ac:dyDescent="0.25">
      <c r="Q491" s="134"/>
    </row>
    <row r="492" spans="17:17" ht="15.75" customHeight="1" x14ac:dyDescent="0.25">
      <c r="Q492" s="134"/>
    </row>
    <row r="493" spans="17:17" ht="15.75" customHeight="1" x14ac:dyDescent="0.25">
      <c r="Q493" s="134"/>
    </row>
    <row r="494" spans="17:17" ht="15.75" customHeight="1" x14ac:dyDescent="0.25">
      <c r="Q494" s="134"/>
    </row>
    <row r="495" spans="17:17" ht="15.75" customHeight="1" x14ac:dyDescent="0.25">
      <c r="Q495" s="134"/>
    </row>
    <row r="496" spans="17:17" ht="15.75" customHeight="1" x14ac:dyDescent="0.25">
      <c r="Q496" s="134"/>
    </row>
    <row r="497" spans="17:17" ht="15.75" customHeight="1" x14ac:dyDescent="0.25">
      <c r="Q497" s="134"/>
    </row>
    <row r="498" spans="17:17" ht="15.75" customHeight="1" x14ac:dyDescent="0.25">
      <c r="Q498" s="134"/>
    </row>
    <row r="499" spans="17:17" ht="15.75" customHeight="1" x14ac:dyDescent="0.25">
      <c r="Q499" s="134"/>
    </row>
    <row r="500" spans="17:17" ht="15.75" customHeight="1" x14ac:dyDescent="0.25">
      <c r="Q500" s="134"/>
    </row>
    <row r="501" spans="17:17" ht="15.75" customHeight="1" x14ac:dyDescent="0.25">
      <c r="Q501" s="134"/>
    </row>
    <row r="502" spans="17:17" ht="15.75" customHeight="1" x14ac:dyDescent="0.25">
      <c r="Q502" s="134"/>
    </row>
    <row r="503" spans="17:17" ht="15.75" customHeight="1" x14ac:dyDescent="0.25">
      <c r="Q503" s="134"/>
    </row>
    <row r="504" spans="17:17" ht="15.75" customHeight="1" x14ac:dyDescent="0.25">
      <c r="Q504" s="134"/>
    </row>
    <row r="505" spans="17:17" ht="15.75" customHeight="1" x14ac:dyDescent="0.25">
      <c r="Q505" s="134"/>
    </row>
    <row r="506" spans="17:17" ht="15.75" customHeight="1" x14ac:dyDescent="0.25">
      <c r="Q506" s="134"/>
    </row>
    <row r="507" spans="17:17" ht="15.75" customHeight="1" x14ac:dyDescent="0.25">
      <c r="Q507" s="134"/>
    </row>
    <row r="508" spans="17:17" ht="15.75" customHeight="1" x14ac:dyDescent="0.25">
      <c r="Q508" s="134"/>
    </row>
    <row r="509" spans="17:17" ht="15.75" customHeight="1" x14ac:dyDescent="0.25">
      <c r="Q509" s="134"/>
    </row>
    <row r="510" spans="17:17" ht="15.75" customHeight="1" x14ac:dyDescent="0.25">
      <c r="Q510" s="134"/>
    </row>
    <row r="511" spans="17:17" ht="15.75" customHeight="1" x14ac:dyDescent="0.25">
      <c r="Q511" s="134"/>
    </row>
    <row r="512" spans="17:17" ht="15.75" customHeight="1" x14ac:dyDescent="0.25">
      <c r="Q512" s="134"/>
    </row>
    <row r="513" spans="17:17" ht="15.75" customHeight="1" x14ac:dyDescent="0.25">
      <c r="Q513" s="134"/>
    </row>
    <row r="514" spans="17:17" ht="15.75" customHeight="1" x14ac:dyDescent="0.25">
      <c r="Q514" s="134"/>
    </row>
    <row r="515" spans="17:17" ht="15.75" customHeight="1" x14ac:dyDescent="0.25">
      <c r="Q515" s="134"/>
    </row>
    <row r="516" spans="17:17" ht="15.75" customHeight="1" x14ac:dyDescent="0.25">
      <c r="Q516" s="134"/>
    </row>
    <row r="517" spans="17:17" ht="15.75" customHeight="1" x14ac:dyDescent="0.25">
      <c r="Q517" s="134"/>
    </row>
    <row r="518" spans="17:17" ht="15.75" customHeight="1" x14ac:dyDescent="0.25">
      <c r="Q518" s="134"/>
    </row>
    <row r="519" spans="17:17" ht="15.75" customHeight="1" x14ac:dyDescent="0.25">
      <c r="Q519" s="134"/>
    </row>
    <row r="520" spans="17:17" ht="15.75" customHeight="1" x14ac:dyDescent="0.25">
      <c r="Q520" s="134"/>
    </row>
    <row r="521" spans="17:17" ht="15.75" customHeight="1" x14ac:dyDescent="0.25">
      <c r="Q521" s="134"/>
    </row>
    <row r="522" spans="17:17" ht="15.75" customHeight="1" x14ac:dyDescent="0.25">
      <c r="Q522" s="134"/>
    </row>
    <row r="523" spans="17:17" ht="15.75" customHeight="1" x14ac:dyDescent="0.25">
      <c r="Q523" s="134"/>
    </row>
    <row r="524" spans="17:17" ht="15.75" customHeight="1" x14ac:dyDescent="0.25">
      <c r="Q524" s="134"/>
    </row>
    <row r="525" spans="17:17" ht="15.75" customHeight="1" x14ac:dyDescent="0.25">
      <c r="Q525" s="134"/>
    </row>
    <row r="526" spans="17:17" ht="15.75" customHeight="1" x14ac:dyDescent="0.25">
      <c r="Q526" s="134"/>
    </row>
    <row r="527" spans="17:17" ht="15.75" customHeight="1" x14ac:dyDescent="0.25">
      <c r="Q527" s="134"/>
    </row>
    <row r="528" spans="17:17" ht="15.75" customHeight="1" x14ac:dyDescent="0.25">
      <c r="Q528" s="134"/>
    </row>
    <row r="529" spans="17:17" ht="15.75" customHeight="1" x14ac:dyDescent="0.25">
      <c r="Q529" s="134"/>
    </row>
    <row r="530" spans="17:17" ht="15.75" customHeight="1" x14ac:dyDescent="0.25">
      <c r="Q530" s="134"/>
    </row>
    <row r="531" spans="17:17" ht="15.75" customHeight="1" x14ac:dyDescent="0.25">
      <c r="Q531" s="134"/>
    </row>
    <row r="532" spans="17:17" ht="15.75" customHeight="1" x14ac:dyDescent="0.25">
      <c r="Q532" s="134"/>
    </row>
    <row r="533" spans="17:17" ht="15.75" customHeight="1" x14ac:dyDescent="0.25">
      <c r="Q533" s="134"/>
    </row>
    <row r="534" spans="17:17" ht="15.75" customHeight="1" x14ac:dyDescent="0.25">
      <c r="Q534" s="134"/>
    </row>
    <row r="535" spans="17:17" ht="15.75" customHeight="1" x14ac:dyDescent="0.25">
      <c r="Q535" s="134"/>
    </row>
    <row r="536" spans="17:17" ht="15.75" customHeight="1" x14ac:dyDescent="0.25">
      <c r="Q536" s="134"/>
    </row>
    <row r="537" spans="17:17" ht="15.75" customHeight="1" x14ac:dyDescent="0.25">
      <c r="Q537" s="134"/>
    </row>
    <row r="538" spans="17:17" ht="15.75" customHeight="1" x14ac:dyDescent="0.25">
      <c r="Q538" s="134"/>
    </row>
    <row r="539" spans="17:17" ht="15.75" customHeight="1" x14ac:dyDescent="0.25">
      <c r="Q539" s="134"/>
    </row>
    <row r="540" spans="17:17" ht="15.75" customHeight="1" x14ac:dyDescent="0.25">
      <c r="Q540" s="134"/>
    </row>
    <row r="541" spans="17:17" ht="15.75" customHeight="1" x14ac:dyDescent="0.25">
      <c r="Q541" s="134"/>
    </row>
    <row r="542" spans="17:17" ht="15.75" customHeight="1" x14ac:dyDescent="0.25">
      <c r="Q542" s="134"/>
    </row>
    <row r="543" spans="17:17" ht="15.75" customHeight="1" x14ac:dyDescent="0.25">
      <c r="Q543" s="134"/>
    </row>
    <row r="544" spans="17:17" ht="15.75" customHeight="1" x14ac:dyDescent="0.25">
      <c r="Q544" s="134"/>
    </row>
    <row r="545" spans="17:17" ht="15.75" customHeight="1" x14ac:dyDescent="0.25">
      <c r="Q545" s="134"/>
    </row>
    <row r="546" spans="17:17" ht="15.75" customHeight="1" x14ac:dyDescent="0.25">
      <c r="Q546" s="134"/>
    </row>
    <row r="547" spans="17:17" ht="15.75" customHeight="1" x14ac:dyDescent="0.25">
      <c r="Q547" s="134"/>
    </row>
    <row r="548" spans="17:17" ht="15.75" customHeight="1" x14ac:dyDescent="0.25">
      <c r="Q548" s="134"/>
    </row>
    <row r="549" spans="17:17" ht="15.75" customHeight="1" x14ac:dyDescent="0.25">
      <c r="Q549" s="134"/>
    </row>
    <row r="550" spans="17:17" ht="15.75" customHeight="1" x14ac:dyDescent="0.25">
      <c r="Q550" s="134"/>
    </row>
    <row r="551" spans="17:17" ht="15.75" customHeight="1" x14ac:dyDescent="0.25">
      <c r="Q551" s="134"/>
    </row>
    <row r="552" spans="17:17" ht="15.75" customHeight="1" x14ac:dyDescent="0.25">
      <c r="Q552" s="134"/>
    </row>
    <row r="553" spans="17:17" ht="15.75" customHeight="1" x14ac:dyDescent="0.25">
      <c r="Q553" s="134"/>
    </row>
    <row r="554" spans="17:17" ht="15.75" customHeight="1" x14ac:dyDescent="0.25">
      <c r="Q554" s="134"/>
    </row>
    <row r="555" spans="17:17" ht="15.75" customHeight="1" x14ac:dyDescent="0.25">
      <c r="Q555" s="134"/>
    </row>
    <row r="556" spans="17:17" ht="15.75" customHeight="1" x14ac:dyDescent="0.25">
      <c r="Q556" s="134"/>
    </row>
    <row r="557" spans="17:17" ht="15.75" customHeight="1" x14ac:dyDescent="0.25">
      <c r="Q557" s="134"/>
    </row>
    <row r="558" spans="17:17" ht="15.75" customHeight="1" x14ac:dyDescent="0.25">
      <c r="Q558" s="134"/>
    </row>
    <row r="559" spans="17:17" ht="15.75" customHeight="1" x14ac:dyDescent="0.25">
      <c r="Q559" s="134"/>
    </row>
    <row r="560" spans="17:17" ht="15.75" customHeight="1" x14ac:dyDescent="0.25">
      <c r="Q560" s="134"/>
    </row>
    <row r="561" spans="17:17" ht="15.75" customHeight="1" x14ac:dyDescent="0.25">
      <c r="Q561" s="134"/>
    </row>
    <row r="562" spans="17:17" ht="15.75" customHeight="1" x14ac:dyDescent="0.25">
      <c r="Q562" s="134"/>
    </row>
    <row r="563" spans="17:17" ht="15.75" customHeight="1" x14ac:dyDescent="0.25">
      <c r="Q563" s="134"/>
    </row>
    <row r="564" spans="17:17" ht="15.75" customHeight="1" x14ac:dyDescent="0.25">
      <c r="Q564" s="134"/>
    </row>
    <row r="565" spans="17:17" ht="15.75" customHeight="1" x14ac:dyDescent="0.25">
      <c r="Q565" s="134"/>
    </row>
    <row r="566" spans="17:17" ht="15.75" customHeight="1" x14ac:dyDescent="0.25">
      <c r="Q566" s="134"/>
    </row>
    <row r="567" spans="17:17" ht="15.75" customHeight="1" x14ac:dyDescent="0.25">
      <c r="Q567" s="134"/>
    </row>
    <row r="568" spans="17:17" ht="15.75" customHeight="1" x14ac:dyDescent="0.25">
      <c r="Q568" s="134"/>
    </row>
    <row r="569" spans="17:17" ht="15.75" customHeight="1" x14ac:dyDescent="0.25">
      <c r="Q569" s="134"/>
    </row>
    <row r="570" spans="17:17" ht="15.75" customHeight="1" x14ac:dyDescent="0.25">
      <c r="Q570" s="134"/>
    </row>
    <row r="571" spans="17:17" ht="15.75" customHeight="1" x14ac:dyDescent="0.25">
      <c r="Q571" s="134"/>
    </row>
    <row r="572" spans="17:17" ht="15.75" customHeight="1" x14ac:dyDescent="0.25">
      <c r="Q572" s="134"/>
    </row>
    <row r="573" spans="17:17" ht="15.75" customHeight="1" x14ac:dyDescent="0.25">
      <c r="Q573" s="134"/>
    </row>
    <row r="574" spans="17:17" ht="15.75" customHeight="1" x14ac:dyDescent="0.25">
      <c r="Q574" s="134"/>
    </row>
    <row r="575" spans="17:17" ht="15.75" customHeight="1" x14ac:dyDescent="0.25">
      <c r="Q575" s="134"/>
    </row>
    <row r="576" spans="17:17" ht="15.75" customHeight="1" x14ac:dyDescent="0.25">
      <c r="Q576" s="134"/>
    </row>
    <row r="577" spans="17:17" ht="15.75" customHeight="1" x14ac:dyDescent="0.25">
      <c r="Q577" s="134"/>
    </row>
    <row r="578" spans="17:17" ht="15.75" customHeight="1" x14ac:dyDescent="0.25">
      <c r="Q578" s="134"/>
    </row>
    <row r="579" spans="17:17" ht="15.75" customHeight="1" x14ac:dyDescent="0.25">
      <c r="Q579" s="134"/>
    </row>
    <row r="580" spans="17:17" ht="15.75" customHeight="1" x14ac:dyDescent="0.25">
      <c r="Q580" s="134"/>
    </row>
    <row r="581" spans="17:17" ht="15.75" customHeight="1" x14ac:dyDescent="0.25">
      <c r="Q581" s="134"/>
    </row>
    <row r="582" spans="17:17" ht="15.75" customHeight="1" x14ac:dyDescent="0.25">
      <c r="Q582" s="134"/>
    </row>
    <row r="583" spans="17:17" ht="15.75" customHeight="1" x14ac:dyDescent="0.25">
      <c r="Q583" s="134"/>
    </row>
    <row r="584" spans="17:17" ht="15.75" customHeight="1" x14ac:dyDescent="0.25">
      <c r="Q584" s="134"/>
    </row>
    <row r="585" spans="17:17" ht="15.75" customHeight="1" x14ac:dyDescent="0.25">
      <c r="Q585" s="134"/>
    </row>
    <row r="586" spans="17:17" ht="15.75" customHeight="1" x14ac:dyDescent="0.25">
      <c r="Q586" s="134"/>
    </row>
    <row r="587" spans="17:17" ht="15.75" customHeight="1" x14ac:dyDescent="0.25">
      <c r="Q587" s="134"/>
    </row>
    <row r="588" spans="17:17" ht="15.75" customHeight="1" x14ac:dyDescent="0.25">
      <c r="Q588" s="134"/>
    </row>
    <row r="589" spans="17:17" ht="15.75" customHeight="1" x14ac:dyDescent="0.25">
      <c r="Q589" s="134"/>
    </row>
    <row r="590" spans="17:17" ht="15.75" customHeight="1" x14ac:dyDescent="0.25">
      <c r="Q590" s="134"/>
    </row>
    <row r="591" spans="17:17" ht="15.75" customHeight="1" x14ac:dyDescent="0.25">
      <c r="Q591" s="134"/>
    </row>
    <row r="592" spans="17:17" ht="15.75" customHeight="1" x14ac:dyDescent="0.25">
      <c r="Q592" s="134"/>
    </row>
    <row r="593" spans="17:17" ht="15.75" customHeight="1" x14ac:dyDescent="0.25">
      <c r="Q593" s="134"/>
    </row>
    <row r="594" spans="17:17" ht="15.75" customHeight="1" x14ac:dyDescent="0.25">
      <c r="Q594" s="134"/>
    </row>
    <row r="595" spans="17:17" ht="15.75" customHeight="1" x14ac:dyDescent="0.25">
      <c r="Q595" s="134"/>
    </row>
    <row r="596" spans="17:17" ht="15.75" customHeight="1" x14ac:dyDescent="0.25">
      <c r="Q596" s="134"/>
    </row>
    <row r="597" spans="17:17" ht="15.75" customHeight="1" x14ac:dyDescent="0.25">
      <c r="Q597" s="134"/>
    </row>
    <row r="598" spans="17:17" ht="15.75" customHeight="1" x14ac:dyDescent="0.25">
      <c r="Q598" s="134"/>
    </row>
    <row r="599" spans="17:17" ht="15.75" customHeight="1" x14ac:dyDescent="0.25">
      <c r="Q599" s="134"/>
    </row>
    <row r="600" spans="17:17" ht="15.75" customHeight="1" x14ac:dyDescent="0.25">
      <c r="Q600" s="134"/>
    </row>
    <row r="601" spans="17:17" ht="15.75" customHeight="1" x14ac:dyDescent="0.25">
      <c r="Q601" s="134"/>
    </row>
    <row r="602" spans="17:17" ht="15.75" customHeight="1" x14ac:dyDescent="0.25">
      <c r="Q602" s="134"/>
    </row>
    <row r="603" spans="17:17" ht="15.75" customHeight="1" x14ac:dyDescent="0.25">
      <c r="Q603" s="134"/>
    </row>
    <row r="604" spans="17:17" ht="15.75" customHeight="1" x14ac:dyDescent="0.25">
      <c r="Q604" s="134"/>
    </row>
    <row r="605" spans="17:17" ht="15.75" customHeight="1" x14ac:dyDescent="0.25">
      <c r="Q605" s="134"/>
    </row>
    <row r="606" spans="17:17" ht="15.75" customHeight="1" x14ac:dyDescent="0.25">
      <c r="Q606" s="134"/>
    </row>
    <row r="607" spans="17:17" ht="15.75" customHeight="1" x14ac:dyDescent="0.25">
      <c r="Q607" s="134"/>
    </row>
    <row r="608" spans="17:17" ht="15.75" customHeight="1" x14ac:dyDescent="0.25">
      <c r="Q608" s="134"/>
    </row>
    <row r="609" spans="17:17" ht="15.75" customHeight="1" x14ac:dyDescent="0.25">
      <c r="Q609" s="134"/>
    </row>
    <row r="610" spans="17:17" ht="15.75" customHeight="1" x14ac:dyDescent="0.25">
      <c r="Q610" s="134"/>
    </row>
    <row r="611" spans="17:17" ht="15.75" customHeight="1" x14ac:dyDescent="0.25">
      <c r="Q611" s="134"/>
    </row>
    <row r="612" spans="17:17" ht="15.75" customHeight="1" x14ac:dyDescent="0.25">
      <c r="Q612" s="134"/>
    </row>
    <row r="613" spans="17:17" ht="15.75" customHeight="1" x14ac:dyDescent="0.25">
      <c r="Q613" s="134"/>
    </row>
    <row r="614" spans="17:17" ht="15.75" customHeight="1" x14ac:dyDescent="0.25">
      <c r="Q614" s="134"/>
    </row>
    <row r="615" spans="17:17" ht="15.75" customHeight="1" x14ac:dyDescent="0.25">
      <c r="Q615" s="134"/>
    </row>
    <row r="616" spans="17:17" ht="15.75" customHeight="1" x14ac:dyDescent="0.25">
      <c r="Q616" s="134"/>
    </row>
    <row r="617" spans="17:17" ht="15.75" customHeight="1" x14ac:dyDescent="0.25">
      <c r="Q617" s="134"/>
    </row>
    <row r="618" spans="17:17" ht="15.75" customHeight="1" x14ac:dyDescent="0.25">
      <c r="Q618" s="134"/>
    </row>
    <row r="619" spans="17:17" ht="15.75" customHeight="1" x14ac:dyDescent="0.25">
      <c r="Q619" s="134"/>
    </row>
    <row r="620" spans="17:17" ht="15.75" customHeight="1" x14ac:dyDescent="0.25">
      <c r="Q620" s="134"/>
    </row>
    <row r="621" spans="17:17" ht="15.75" customHeight="1" x14ac:dyDescent="0.25">
      <c r="Q621" s="134"/>
    </row>
    <row r="622" spans="17:17" ht="15.75" customHeight="1" x14ac:dyDescent="0.25">
      <c r="Q622" s="134"/>
    </row>
    <row r="623" spans="17:17" ht="15.75" customHeight="1" x14ac:dyDescent="0.25">
      <c r="Q623" s="134"/>
    </row>
    <row r="624" spans="17:17" ht="15.75" customHeight="1" x14ac:dyDescent="0.25">
      <c r="Q624" s="134"/>
    </row>
    <row r="625" spans="17:17" ht="15.75" customHeight="1" x14ac:dyDescent="0.25">
      <c r="Q625" s="134"/>
    </row>
    <row r="626" spans="17:17" ht="15.75" customHeight="1" x14ac:dyDescent="0.25">
      <c r="Q626" s="134"/>
    </row>
    <row r="627" spans="17:17" ht="15.75" customHeight="1" x14ac:dyDescent="0.25">
      <c r="Q627" s="134"/>
    </row>
    <row r="628" spans="17:17" ht="15.75" customHeight="1" x14ac:dyDescent="0.25">
      <c r="Q628" s="134"/>
    </row>
    <row r="629" spans="17:17" ht="15.75" customHeight="1" x14ac:dyDescent="0.25">
      <c r="Q629" s="134"/>
    </row>
    <row r="630" spans="17:17" ht="15.75" customHeight="1" x14ac:dyDescent="0.25">
      <c r="Q630" s="134"/>
    </row>
    <row r="631" spans="17:17" ht="15.75" customHeight="1" x14ac:dyDescent="0.25">
      <c r="Q631" s="134"/>
    </row>
    <row r="632" spans="17:17" ht="15.75" customHeight="1" x14ac:dyDescent="0.25">
      <c r="Q632" s="134"/>
    </row>
    <row r="633" spans="17:17" ht="15.75" customHeight="1" x14ac:dyDescent="0.25">
      <c r="Q633" s="134"/>
    </row>
    <row r="634" spans="17:17" ht="15.75" customHeight="1" x14ac:dyDescent="0.25">
      <c r="Q634" s="134"/>
    </row>
    <row r="635" spans="17:17" ht="15.75" customHeight="1" x14ac:dyDescent="0.25">
      <c r="Q635" s="134"/>
    </row>
    <row r="636" spans="17:17" ht="15.75" customHeight="1" x14ac:dyDescent="0.25">
      <c r="Q636" s="134"/>
    </row>
    <row r="637" spans="17:17" ht="15.75" customHeight="1" x14ac:dyDescent="0.25">
      <c r="Q637" s="134"/>
    </row>
    <row r="638" spans="17:17" ht="15.75" customHeight="1" x14ac:dyDescent="0.25">
      <c r="Q638" s="134"/>
    </row>
    <row r="639" spans="17:17" ht="15.75" customHeight="1" x14ac:dyDescent="0.25">
      <c r="Q639" s="134"/>
    </row>
    <row r="640" spans="17:17" ht="15.75" customHeight="1" x14ac:dyDescent="0.25">
      <c r="Q640" s="134"/>
    </row>
    <row r="641" spans="17:17" ht="15.75" customHeight="1" x14ac:dyDescent="0.25">
      <c r="Q641" s="134"/>
    </row>
    <row r="642" spans="17:17" ht="15.75" customHeight="1" x14ac:dyDescent="0.25">
      <c r="Q642" s="134"/>
    </row>
    <row r="643" spans="17:17" ht="15.75" customHeight="1" x14ac:dyDescent="0.25">
      <c r="Q643" s="134"/>
    </row>
    <row r="644" spans="17:17" ht="15.75" customHeight="1" x14ac:dyDescent="0.25">
      <c r="Q644" s="134"/>
    </row>
    <row r="645" spans="17:17" ht="15.75" customHeight="1" x14ac:dyDescent="0.25">
      <c r="Q645" s="134"/>
    </row>
    <row r="646" spans="17:17" ht="15.75" customHeight="1" x14ac:dyDescent="0.25">
      <c r="Q646" s="134"/>
    </row>
    <row r="647" spans="17:17" ht="15.75" customHeight="1" x14ac:dyDescent="0.25">
      <c r="Q647" s="134"/>
    </row>
    <row r="648" spans="17:17" ht="15.75" customHeight="1" x14ac:dyDescent="0.25">
      <c r="Q648" s="134"/>
    </row>
    <row r="649" spans="17:17" ht="15.75" customHeight="1" x14ac:dyDescent="0.25">
      <c r="Q649" s="134"/>
    </row>
    <row r="650" spans="17:17" ht="15.75" customHeight="1" x14ac:dyDescent="0.25">
      <c r="Q650" s="134"/>
    </row>
    <row r="651" spans="17:17" ht="15.75" customHeight="1" x14ac:dyDescent="0.25">
      <c r="Q651" s="134"/>
    </row>
    <row r="652" spans="17:17" ht="15.75" customHeight="1" x14ac:dyDescent="0.25">
      <c r="Q652" s="134"/>
    </row>
    <row r="653" spans="17:17" ht="15.75" customHeight="1" x14ac:dyDescent="0.25">
      <c r="Q653" s="134"/>
    </row>
    <row r="654" spans="17:17" ht="15.75" customHeight="1" x14ac:dyDescent="0.25">
      <c r="Q654" s="134"/>
    </row>
    <row r="655" spans="17:17" ht="15.75" customHeight="1" x14ac:dyDescent="0.25">
      <c r="Q655" s="134"/>
    </row>
    <row r="656" spans="17:17" ht="15.75" customHeight="1" x14ac:dyDescent="0.25">
      <c r="Q656" s="134"/>
    </row>
    <row r="657" spans="17:17" ht="15.75" customHeight="1" x14ac:dyDescent="0.25">
      <c r="Q657" s="134"/>
    </row>
    <row r="658" spans="17:17" ht="15.75" customHeight="1" x14ac:dyDescent="0.25">
      <c r="Q658" s="134"/>
    </row>
    <row r="659" spans="17:17" ht="15.75" customHeight="1" x14ac:dyDescent="0.25">
      <c r="Q659" s="134"/>
    </row>
    <row r="660" spans="17:17" ht="15.75" customHeight="1" x14ac:dyDescent="0.25">
      <c r="Q660" s="134"/>
    </row>
    <row r="661" spans="17:17" ht="15.75" customHeight="1" x14ac:dyDescent="0.25">
      <c r="Q661" s="134"/>
    </row>
    <row r="662" spans="17:17" ht="15.75" customHeight="1" x14ac:dyDescent="0.25">
      <c r="Q662" s="134"/>
    </row>
    <row r="663" spans="17:17" ht="15.75" customHeight="1" x14ac:dyDescent="0.25">
      <c r="Q663" s="134"/>
    </row>
    <row r="664" spans="17:17" ht="15.75" customHeight="1" x14ac:dyDescent="0.25">
      <c r="Q664" s="134"/>
    </row>
    <row r="665" spans="17:17" ht="15.75" customHeight="1" x14ac:dyDescent="0.25">
      <c r="Q665" s="134"/>
    </row>
    <row r="666" spans="17:17" ht="15.75" customHeight="1" x14ac:dyDescent="0.25">
      <c r="Q666" s="134"/>
    </row>
    <row r="667" spans="17:17" ht="15.75" customHeight="1" x14ac:dyDescent="0.25">
      <c r="Q667" s="134"/>
    </row>
    <row r="668" spans="17:17" ht="15.75" customHeight="1" x14ac:dyDescent="0.25">
      <c r="Q668" s="134"/>
    </row>
    <row r="669" spans="17:17" ht="15.75" customHeight="1" x14ac:dyDescent="0.25">
      <c r="Q669" s="134"/>
    </row>
    <row r="670" spans="17:17" ht="15.75" customHeight="1" x14ac:dyDescent="0.25">
      <c r="Q670" s="134"/>
    </row>
    <row r="671" spans="17:17" ht="15.75" customHeight="1" x14ac:dyDescent="0.25">
      <c r="Q671" s="134"/>
    </row>
    <row r="672" spans="17:17" ht="15.75" customHeight="1" x14ac:dyDescent="0.25">
      <c r="Q672" s="134"/>
    </row>
    <row r="673" spans="17:17" ht="15.75" customHeight="1" x14ac:dyDescent="0.25">
      <c r="Q673" s="134"/>
    </row>
    <row r="674" spans="17:17" ht="15.75" customHeight="1" x14ac:dyDescent="0.25">
      <c r="Q674" s="134"/>
    </row>
    <row r="675" spans="17:17" ht="15.75" customHeight="1" x14ac:dyDescent="0.25">
      <c r="Q675" s="134"/>
    </row>
    <row r="676" spans="17:17" ht="15.75" customHeight="1" x14ac:dyDescent="0.25">
      <c r="Q676" s="134"/>
    </row>
    <row r="677" spans="17:17" ht="15.75" customHeight="1" x14ac:dyDescent="0.25">
      <c r="Q677" s="134"/>
    </row>
    <row r="678" spans="17:17" ht="15.75" customHeight="1" x14ac:dyDescent="0.25">
      <c r="Q678" s="134"/>
    </row>
    <row r="679" spans="17:17" ht="15.75" customHeight="1" x14ac:dyDescent="0.25">
      <c r="Q679" s="134"/>
    </row>
    <row r="680" spans="17:17" ht="15.75" customHeight="1" x14ac:dyDescent="0.25">
      <c r="Q680" s="134"/>
    </row>
    <row r="681" spans="17:17" ht="15.75" customHeight="1" x14ac:dyDescent="0.25">
      <c r="Q681" s="134"/>
    </row>
    <row r="682" spans="17:17" ht="15.75" customHeight="1" x14ac:dyDescent="0.25">
      <c r="Q682" s="134"/>
    </row>
    <row r="683" spans="17:17" ht="15.75" customHeight="1" x14ac:dyDescent="0.25">
      <c r="Q683" s="134"/>
    </row>
    <row r="684" spans="17:17" ht="15.75" customHeight="1" x14ac:dyDescent="0.25">
      <c r="Q684" s="134"/>
    </row>
    <row r="685" spans="17:17" ht="15.75" customHeight="1" x14ac:dyDescent="0.25">
      <c r="Q685" s="134"/>
    </row>
    <row r="686" spans="17:17" ht="15.75" customHeight="1" x14ac:dyDescent="0.25">
      <c r="Q686" s="134"/>
    </row>
    <row r="687" spans="17:17" ht="15.75" customHeight="1" x14ac:dyDescent="0.25">
      <c r="Q687" s="134"/>
    </row>
    <row r="688" spans="17:17" ht="15.75" customHeight="1" x14ac:dyDescent="0.25">
      <c r="Q688" s="134"/>
    </row>
    <row r="689" spans="17:17" ht="15.75" customHeight="1" x14ac:dyDescent="0.25">
      <c r="Q689" s="134"/>
    </row>
    <row r="690" spans="17:17" ht="15.75" customHeight="1" x14ac:dyDescent="0.25">
      <c r="Q690" s="134"/>
    </row>
    <row r="691" spans="17:17" ht="15.75" customHeight="1" x14ac:dyDescent="0.25">
      <c r="Q691" s="134"/>
    </row>
    <row r="692" spans="17:17" ht="15.75" customHeight="1" x14ac:dyDescent="0.25">
      <c r="Q692" s="134"/>
    </row>
    <row r="693" spans="17:17" ht="15.75" customHeight="1" x14ac:dyDescent="0.25">
      <c r="Q693" s="134"/>
    </row>
    <row r="694" spans="17:17" ht="15.75" customHeight="1" x14ac:dyDescent="0.25">
      <c r="Q694" s="134"/>
    </row>
    <row r="695" spans="17:17" ht="15.75" customHeight="1" x14ac:dyDescent="0.25">
      <c r="Q695" s="134"/>
    </row>
    <row r="696" spans="17:17" ht="15.75" customHeight="1" x14ac:dyDescent="0.25">
      <c r="Q696" s="134"/>
    </row>
    <row r="697" spans="17:17" ht="15.75" customHeight="1" x14ac:dyDescent="0.25">
      <c r="Q697" s="134"/>
    </row>
    <row r="698" spans="17:17" ht="15.75" customHeight="1" x14ac:dyDescent="0.25">
      <c r="Q698" s="134"/>
    </row>
    <row r="699" spans="17:17" ht="15.75" customHeight="1" x14ac:dyDescent="0.25">
      <c r="Q699" s="134"/>
    </row>
    <row r="700" spans="17:17" ht="15.75" customHeight="1" x14ac:dyDescent="0.25">
      <c r="Q700" s="134"/>
    </row>
    <row r="701" spans="17:17" ht="15.75" customHeight="1" x14ac:dyDescent="0.25">
      <c r="Q701" s="134"/>
    </row>
    <row r="702" spans="17:17" ht="15.75" customHeight="1" x14ac:dyDescent="0.25">
      <c r="Q702" s="134"/>
    </row>
    <row r="703" spans="17:17" ht="15.75" customHeight="1" x14ac:dyDescent="0.25">
      <c r="Q703" s="134"/>
    </row>
    <row r="704" spans="17:17" ht="15.75" customHeight="1" x14ac:dyDescent="0.25">
      <c r="Q704" s="134"/>
    </row>
    <row r="705" spans="17:17" ht="15.75" customHeight="1" x14ac:dyDescent="0.25">
      <c r="Q705" s="134"/>
    </row>
    <row r="706" spans="17:17" ht="15.75" customHeight="1" x14ac:dyDescent="0.25">
      <c r="Q706" s="134"/>
    </row>
    <row r="707" spans="17:17" ht="15.75" customHeight="1" x14ac:dyDescent="0.25">
      <c r="Q707" s="134"/>
    </row>
    <row r="708" spans="17:17" ht="15.75" customHeight="1" x14ac:dyDescent="0.25">
      <c r="Q708" s="134"/>
    </row>
    <row r="709" spans="17:17" ht="15.75" customHeight="1" x14ac:dyDescent="0.25">
      <c r="Q709" s="134"/>
    </row>
    <row r="710" spans="17:17" ht="15.75" customHeight="1" x14ac:dyDescent="0.25">
      <c r="Q710" s="134"/>
    </row>
    <row r="711" spans="17:17" ht="15.75" customHeight="1" x14ac:dyDescent="0.25">
      <c r="Q711" s="134"/>
    </row>
    <row r="712" spans="17:17" ht="15.75" customHeight="1" x14ac:dyDescent="0.25">
      <c r="Q712" s="134"/>
    </row>
    <row r="713" spans="17:17" ht="15.75" customHeight="1" x14ac:dyDescent="0.25">
      <c r="Q713" s="134"/>
    </row>
    <row r="714" spans="17:17" ht="15.75" customHeight="1" x14ac:dyDescent="0.25">
      <c r="Q714" s="134"/>
    </row>
    <row r="715" spans="17:17" ht="15.75" customHeight="1" x14ac:dyDescent="0.25">
      <c r="Q715" s="134"/>
    </row>
    <row r="716" spans="17:17" ht="15.75" customHeight="1" x14ac:dyDescent="0.25">
      <c r="Q716" s="134"/>
    </row>
    <row r="717" spans="17:17" ht="15.75" customHeight="1" x14ac:dyDescent="0.25">
      <c r="Q717" s="134"/>
    </row>
    <row r="718" spans="17:17" ht="15.75" customHeight="1" x14ac:dyDescent="0.25">
      <c r="Q718" s="134"/>
    </row>
    <row r="719" spans="17:17" ht="15.75" customHeight="1" x14ac:dyDescent="0.25">
      <c r="Q719" s="134"/>
    </row>
    <row r="720" spans="17:17" ht="15.75" customHeight="1" x14ac:dyDescent="0.25">
      <c r="Q720" s="134"/>
    </row>
    <row r="721" spans="17:17" ht="15.75" customHeight="1" x14ac:dyDescent="0.25">
      <c r="Q721" s="134"/>
    </row>
    <row r="722" spans="17:17" ht="15.75" customHeight="1" x14ac:dyDescent="0.25">
      <c r="Q722" s="134"/>
    </row>
    <row r="723" spans="17:17" ht="15.75" customHeight="1" x14ac:dyDescent="0.25">
      <c r="Q723" s="134"/>
    </row>
    <row r="724" spans="17:17" ht="15.75" customHeight="1" x14ac:dyDescent="0.25">
      <c r="Q724" s="134"/>
    </row>
    <row r="725" spans="17:17" ht="15.75" customHeight="1" x14ac:dyDescent="0.25">
      <c r="Q725" s="134"/>
    </row>
    <row r="726" spans="17:17" ht="15.75" customHeight="1" x14ac:dyDescent="0.25">
      <c r="Q726" s="134"/>
    </row>
    <row r="727" spans="17:17" ht="15.75" customHeight="1" x14ac:dyDescent="0.25">
      <c r="Q727" s="134"/>
    </row>
    <row r="728" spans="17:17" ht="15.75" customHeight="1" x14ac:dyDescent="0.25">
      <c r="Q728" s="134"/>
    </row>
    <row r="729" spans="17:17" ht="15.75" customHeight="1" x14ac:dyDescent="0.25">
      <c r="Q729" s="134"/>
    </row>
    <row r="730" spans="17:17" ht="15.75" customHeight="1" x14ac:dyDescent="0.25">
      <c r="Q730" s="134"/>
    </row>
    <row r="731" spans="17:17" ht="15.75" customHeight="1" x14ac:dyDescent="0.25">
      <c r="Q731" s="134"/>
    </row>
    <row r="732" spans="17:17" ht="15.75" customHeight="1" x14ac:dyDescent="0.25">
      <c r="Q732" s="134"/>
    </row>
    <row r="733" spans="17:17" ht="15.75" customHeight="1" x14ac:dyDescent="0.25">
      <c r="Q733" s="134"/>
    </row>
    <row r="734" spans="17:17" ht="15.75" customHeight="1" x14ac:dyDescent="0.25">
      <c r="Q734" s="134"/>
    </row>
    <row r="735" spans="17:17" ht="15.75" customHeight="1" x14ac:dyDescent="0.25">
      <c r="Q735" s="134"/>
    </row>
    <row r="736" spans="17:17" ht="15.75" customHeight="1" x14ac:dyDescent="0.25">
      <c r="Q736" s="134"/>
    </row>
    <row r="737" spans="17:17" ht="15.75" customHeight="1" x14ac:dyDescent="0.25">
      <c r="Q737" s="134"/>
    </row>
    <row r="738" spans="17:17" ht="15.75" customHeight="1" x14ac:dyDescent="0.25">
      <c r="Q738" s="134"/>
    </row>
    <row r="739" spans="17:17" ht="15.75" customHeight="1" x14ac:dyDescent="0.25">
      <c r="Q739" s="134"/>
    </row>
    <row r="740" spans="17:17" ht="15.75" customHeight="1" x14ac:dyDescent="0.25">
      <c r="Q740" s="134"/>
    </row>
    <row r="741" spans="17:17" ht="15.75" customHeight="1" x14ac:dyDescent="0.25">
      <c r="Q741" s="134"/>
    </row>
    <row r="742" spans="17:17" ht="15.75" customHeight="1" x14ac:dyDescent="0.25">
      <c r="Q742" s="134"/>
    </row>
    <row r="743" spans="17:17" ht="15.75" customHeight="1" x14ac:dyDescent="0.25">
      <c r="Q743" s="134"/>
    </row>
    <row r="744" spans="17:17" ht="15.75" customHeight="1" x14ac:dyDescent="0.25">
      <c r="Q744" s="134"/>
    </row>
    <row r="745" spans="17:17" ht="15.75" customHeight="1" x14ac:dyDescent="0.25">
      <c r="Q745" s="134"/>
    </row>
    <row r="746" spans="17:17" ht="15.75" customHeight="1" x14ac:dyDescent="0.25">
      <c r="Q746" s="134"/>
    </row>
    <row r="747" spans="17:17" ht="15.75" customHeight="1" x14ac:dyDescent="0.25">
      <c r="Q747" s="134"/>
    </row>
    <row r="748" spans="17:17" ht="15.75" customHeight="1" x14ac:dyDescent="0.25">
      <c r="Q748" s="134"/>
    </row>
    <row r="749" spans="17:17" ht="15.75" customHeight="1" x14ac:dyDescent="0.25">
      <c r="Q749" s="134"/>
    </row>
    <row r="750" spans="17:17" ht="15.75" customHeight="1" x14ac:dyDescent="0.25">
      <c r="Q750" s="134"/>
    </row>
    <row r="751" spans="17:17" ht="15.75" customHeight="1" x14ac:dyDescent="0.25">
      <c r="Q751" s="134"/>
    </row>
    <row r="752" spans="17:17" ht="15.75" customHeight="1" x14ac:dyDescent="0.25">
      <c r="Q752" s="134"/>
    </row>
    <row r="753" spans="17:17" ht="15.75" customHeight="1" x14ac:dyDescent="0.25">
      <c r="Q753" s="134"/>
    </row>
    <row r="754" spans="17:17" ht="15.75" customHeight="1" x14ac:dyDescent="0.25">
      <c r="Q754" s="134"/>
    </row>
    <row r="755" spans="17:17" ht="15.75" customHeight="1" x14ac:dyDescent="0.25">
      <c r="Q755" s="134"/>
    </row>
    <row r="756" spans="17:17" ht="15.75" customHeight="1" x14ac:dyDescent="0.25">
      <c r="Q756" s="134"/>
    </row>
    <row r="757" spans="17:17" ht="15.75" customHeight="1" x14ac:dyDescent="0.25">
      <c r="Q757" s="134"/>
    </row>
    <row r="758" spans="17:17" ht="15.75" customHeight="1" x14ac:dyDescent="0.25">
      <c r="Q758" s="134"/>
    </row>
    <row r="759" spans="17:17" ht="15.75" customHeight="1" x14ac:dyDescent="0.25">
      <c r="Q759" s="134"/>
    </row>
    <row r="760" spans="17:17" ht="15.75" customHeight="1" x14ac:dyDescent="0.25">
      <c r="Q760" s="134"/>
    </row>
    <row r="761" spans="17:17" ht="15.75" customHeight="1" x14ac:dyDescent="0.25">
      <c r="Q761" s="134"/>
    </row>
    <row r="762" spans="17:17" ht="15.75" customHeight="1" x14ac:dyDescent="0.25">
      <c r="Q762" s="134"/>
    </row>
    <row r="763" spans="17:17" ht="15.75" customHeight="1" x14ac:dyDescent="0.25">
      <c r="Q763" s="134"/>
    </row>
    <row r="764" spans="17:17" ht="15.75" customHeight="1" x14ac:dyDescent="0.25">
      <c r="Q764" s="134"/>
    </row>
    <row r="765" spans="17:17" ht="15.75" customHeight="1" x14ac:dyDescent="0.25">
      <c r="Q765" s="134"/>
    </row>
    <row r="766" spans="17:17" ht="15.75" customHeight="1" x14ac:dyDescent="0.25">
      <c r="Q766" s="134"/>
    </row>
    <row r="767" spans="17:17" ht="15.75" customHeight="1" x14ac:dyDescent="0.25">
      <c r="Q767" s="134"/>
    </row>
    <row r="768" spans="17:17" ht="15.75" customHeight="1" x14ac:dyDescent="0.25">
      <c r="Q768" s="134"/>
    </row>
    <row r="769" spans="17:17" ht="15.75" customHeight="1" x14ac:dyDescent="0.25">
      <c r="Q769" s="134"/>
    </row>
    <row r="770" spans="17:17" ht="15.75" customHeight="1" x14ac:dyDescent="0.25">
      <c r="Q770" s="134"/>
    </row>
    <row r="771" spans="17:17" ht="15.75" customHeight="1" x14ac:dyDescent="0.25">
      <c r="Q771" s="134"/>
    </row>
    <row r="772" spans="17:17" ht="15.75" customHeight="1" x14ac:dyDescent="0.25">
      <c r="Q772" s="134"/>
    </row>
    <row r="773" spans="17:17" ht="15.75" customHeight="1" x14ac:dyDescent="0.25">
      <c r="Q773" s="134"/>
    </row>
    <row r="774" spans="17:17" ht="15.75" customHeight="1" x14ac:dyDescent="0.25">
      <c r="Q774" s="134"/>
    </row>
    <row r="775" spans="17:17" ht="15.75" customHeight="1" x14ac:dyDescent="0.25">
      <c r="Q775" s="134"/>
    </row>
    <row r="776" spans="17:17" ht="15.75" customHeight="1" x14ac:dyDescent="0.25">
      <c r="Q776" s="134"/>
    </row>
    <row r="777" spans="17:17" ht="15.75" customHeight="1" x14ac:dyDescent="0.25">
      <c r="Q777" s="134"/>
    </row>
    <row r="778" spans="17:17" ht="15.75" customHeight="1" x14ac:dyDescent="0.25">
      <c r="Q778" s="134"/>
    </row>
    <row r="779" spans="17:17" ht="15.75" customHeight="1" x14ac:dyDescent="0.25">
      <c r="Q779" s="134"/>
    </row>
    <row r="780" spans="17:17" ht="15.75" customHeight="1" x14ac:dyDescent="0.25">
      <c r="Q780" s="134"/>
    </row>
    <row r="781" spans="17:17" ht="15.75" customHeight="1" x14ac:dyDescent="0.25">
      <c r="Q781" s="134"/>
    </row>
    <row r="782" spans="17:17" ht="15.75" customHeight="1" x14ac:dyDescent="0.25">
      <c r="Q782" s="134"/>
    </row>
    <row r="783" spans="17:17" ht="15.75" customHeight="1" x14ac:dyDescent="0.25">
      <c r="Q783" s="134"/>
    </row>
    <row r="784" spans="17:17" ht="15.75" customHeight="1" x14ac:dyDescent="0.25">
      <c r="Q784" s="134"/>
    </row>
    <row r="785" spans="17:17" ht="15.75" customHeight="1" x14ac:dyDescent="0.25">
      <c r="Q785" s="134"/>
    </row>
    <row r="786" spans="17:17" ht="15.75" customHeight="1" x14ac:dyDescent="0.25">
      <c r="Q786" s="134"/>
    </row>
    <row r="787" spans="17:17" ht="15.75" customHeight="1" x14ac:dyDescent="0.25">
      <c r="Q787" s="134"/>
    </row>
    <row r="788" spans="17:17" ht="15.75" customHeight="1" x14ac:dyDescent="0.25">
      <c r="Q788" s="134"/>
    </row>
    <row r="789" spans="17:17" ht="15.75" customHeight="1" x14ac:dyDescent="0.25">
      <c r="Q789" s="134"/>
    </row>
    <row r="790" spans="17:17" ht="15.75" customHeight="1" x14ac:dyDescent="0.25">
      <c r="Q790" s="134"/>
    </row>
    <row r="791" spans="17:17" ht="15.75" customHeight="1" x14ac:dyDescent="0.25">
      <c r="Q791" s="134"/>
    </row>
    <row r="792" spans="17:17" ht="15.75" customHeight="1" x14ac:dyDescent="0.25">
      <c r="Q792" s="134"/>
    </row>
    <row r="793" spans="17:17" ht="15.75" customHeight="1" x14ac:dyDescent="0.25">
      <c r="Q793" s="134"/>
    </row>
    <row r="794" spans="17:17" ht="15.75" customHeight="1" x14ac:dyDescent="0.25">
      <c r="Q794" s="134"/>
    </row>
    <row r="795" spans="17:17" ht="15.75" customHeight="1" x14ac:dyDescent="0.25">
      <c r="Q795" s="134"/>
    </row>
    <row r="796" spans="17:17" ht="15.75" customHeight="1" x14ac:dyDescent="0.25">
      <c r="Q796" s="134"/>
    </row>
    <row r="797" spans="17:17" ht="15.75" customHeight="1" x14ac:dyDescent="0.25">
      <c r="Q797" s="134"/>
    </row>
    <row r="798" spans="17:17" ht="15.75" customHeight="1" x14ac:dyDescent="0.25">
      <c r="Q798" s="134"/>
    </row>
    <row r="799" spans="17:17" ht="15.75" customHeight="1" x14ac:dyDescent="0.25">
      <c r="Q799" s="134"/>
    </row>
    <row r="800" spans="17:17" ht="15.75" customHeight="1" x14ac:dyDescent="0.25">
      <c r="Q800" s="134"/>
    </row>
    <row r="801" spans="17:17" ht="15.75" customHeight="1" x14ac:dyDescent="0.25">
      <c r="Q801" s="134"/>
    </row>
    <row r="802" spans="17:17" ht="15.75" customHeight="1" x14ac:dyDescent="0.25">
      <c r="Q802" s="134"/>
    </row>
    <row r="803" spans="17:17" ht="15.75" customHeight="1" x14ac:dyDescent="0.25">
      <c r="Q803" s="134"/>
    </row>
    <row r="804" spans="17:17" ht="15.75" customHeight="1" x14ac:dyDescent="0.25">
      <c r="Q804" s="134"/>
    </row>
    <row r="805" spans="17:17" ht="15.75" customHeight="1" x14ac:dyDescent="0.25">
      <c r="Q805" s="134"/>
    </row>
    <row r="806" spans="17:17" ht="15.75" customHeight="1" x14ac:dyDescent="0.25">
      <c r="Q806" s="134"/>
    </row>
    <row r="807" spans="17:17" ht="15.75" customHeight="1" x14ac:dyDescent="0.25">
      <c r="Q807" s="134"/>
    </row>
    <row r="808" spans="17:17" ht="15.75" customHeight="1" x14ac:dyDescent="0.25">
      <c r="Q808" s="134"/>
    </row>
    <row r="809" spans="17:17" ht="15.75" customHeight="1" x14ac:dyDescent="0.25">
      <c r="Q809" s="134"/>
    </row>
    <row r="810" spans="17:17" ht="15.75" customHeight="1" x14ac:dyDescent="0.25">
      <c r="Q810" s="134"/>
    </row>
    <row r="811" spans="17:17" ht="15.75" customHeight="1" x14ac:dyDescent="0.25">
      <c r="Q811" s="134"/>
    </row>
    <row r="812" spans="17:17" ht="15.75" customHeight="1" x14ac:dyDescent="0.25">
      <c r="Q812" s="134"/>
    </row>
    <row r="813" spans="17:17" ht="15.75" customHeight="1" x14ac:dyDescent="0.25">
      <c r="Q813" s="134"/>
    </row>
    <row r="814" spans="17:17" ht="15.75" customHeight="1" x14ac:dyDescent="0.25">
      <c r="Q814" s="134"/>
    </row>
    <row r="815" spans="17:17" ht="15.75" customHeight="1" x14ac:dyDescent="0.25">
      <c r="Q815" s="134"/>
    </row>
    <row r="816" spans="17:17" ht="15.75" customHeight="1" x14ac:dyDescent="0.25">
      <c r="Q816" s="134"/>
    </row>
    <row r="817" spans="17:17" ht="15.75" customHeight="1" x14ac:dyDescent="0.25">
      <c r="Q817" s="134"/>
    </row>
    <row r="818" spans="17:17" ht="15.75" customHeight="1" x14ac:dyDescent="0.25">
      <c r="Q818" s="134"/>
    </row>
    <row r="819" spans="17:17" ht="15.75" customHeight="1" x14ac:dyDescent="0.25">
      <c r="Q819" s="134"/>
    </row>
    <row r="820" spans="17:17" ht="15.75" customHeight="1" x14ac:dyDescent="0.25">
      <c r="Q820" s="134"/>
    </row>
    <row r="821" spans="17:17" ht="15.75" customHeight="1" x14ac:dyDescent="0.25">
      <c r="Q821" s="134"/>
    </row>
    <row r="822" spans="17:17" ht="15.75" customHeight="1" x14ac:dyDescent="0.25">
      <c r="Q822" s="134"/>
    </row>
    <row r="823" spans="17:17" ht="15.75" customHeight="1" x14ac:dyDescent="0.25">
      <c r="Q823" s="134"/>
    </row>
    <row r="824" spans="17:17" ht="15.75" customHeight="1" x14ac:dyDescent="0.25">
      <c r="Q824" s="134"/>
    </row>
    <row r="825" spans="17:17" ht="15.75" customHeight="1" x14ac:dyDescent="0.25">
      <c r="Q825" s="134"/>
    </row>
    <row r="826" spans="17:17" ht="15.75" customHeight="1" x14ac:dyDescent="0.25">
      <c r="Q826" s="134"/>
    </row>
    <row r="827" spans="17:17" ht="15.75" customHeight="1" x14ac:dyDescent="0.25">
      <c r="Q827" s="134"/>
    </row>
    <row r="828" spans="17:17" ht="15.75" customHeight="1" x14ac:dyDescent="0.25">
      <c r="Q828" s="134"/>
    </row>
    <row r="829" spans="17:17" ht="15.75" customHeight="1" x14ac:dyDescent="0.25">
      <c r="Q829" s="134"/>
    </row>
    <row r="830" spans="17:17" ht="15.75" customHeight="1" x14ac:dyDescent="0.25">
      <c r="Q830" s="134"/>
    </row>
    <row r="831" spans="17:17" ht="15.75" customHeight="1" x14ac:dyDescent="0.25">
      <c r="Q831" s="134"/>
    </row>
    <row r="832" spans="17:17" ht="15.75" customHeight="1" x14ac:dyDescent="0.25">
      <c r="Q832" s="134"/>
    </row>
    <row r="833" spans="17:17" ht="15.75" customHeight="1" x14ac:dyDescent="0.25">
      <c r="Q833" s="134"/>
    </row>
    <row r="834" spans="17:17" ht="15.75" customHeight="1" x14ac:dyDescent="0.25">
      <c r="Q834" s="134"/>
    </row>
    <row r="835" spans="17:17" ht="15.75" customHeight="1" x14ac:dyDescent="0.25">
      <c r="Q835" s="134"/>
    </row>
    <row r="836" spans="17:17" ht="15.75" customHeight="1" x14ac:dyDescent="0.25">
      <c r="Q836" s="134"/>
    </row>
    <row r="837" spans="17:17" ht="15.75" customHeight="1" x14ac:dyDescent="0.25">
      <c r="Q837" s="134"/>
    </row>
    <row r="838" spans="17:17" ht="15.75" customHeight="1" x14ac:dyDescent="0.25">
      <c r="Q838" s="134"/>
    </row>
    <row r="839" spans="17:17" ht="15.75" customHeight="1" x14ac:dyDescent="0.25">
      <c r="Q839" s="134"/>
    </row>
    <row r="840" spans="17:17" ht="15.75" customHeight="1" x14ac:dyDescent="0.25">
      <c r="Q840" s="134"/>
    </row>
    <row r="841" spans="17:17" ht="15.75" customHeight="1" x14ac:dyDescent="0.25">
      <c r="Q841" s="134"/>
    </row>
    <row r="842" spans="17:17" ht="15.75" customHeight="1" x14ac:dyDescent="0.25">
      <c r="Q842" s="134"/>
    </row>
    <row r="843" spans="17:17" ht="15.75" customHeight="1" x14ac:dyDescent="0.25">
      <c r="Q843" s="134"/>
    </row>
    <row r="844" spans="17:17" ht="15.75" customHeight="1" x14ac:dyDescent="0.25">
      <c r="Q844" s="134"/>
    </row>
    <row r="845" spans="17:17" ht="15.75" customHeight="1" x14ac:dyDescent="0.25">
      <c r="Q845" s="134"/>
    </row>
    <row r="846" spans="17:17" ht="15.75" customHeight="1" x14ac:dyDescent="0.25">
      <c r="Q846" s="134"/>
    </row>
    <row r="847" spans="17:17" ht="15.75" customHeight="1" x14ac:dyDescent="0.25">
      <c r="Q847" s="134"/>
    </row>
    <row r="848" spans="17:17" ht="15.75" customHeight="1" x14ac:dyDescent="0.25">
      <c r="Q848" s="134"/>
    </row>
    <row r="849" spans="17:17" ht="15.75" customHeight="1" x14ac:dyDescent="0.25">
      <c r="Q849" s="134"/>
    </row>
    <row r="850" spans="17:17" ht="15.75" customHeight="1" x14ac:dyDescent="0.25">
      <c r="Q850" s="134"/>
    </row>
    <row r="851" spans="17:17" ht="15.75" customHeight="1" x14ac:dyDescent="0.25">
      <c r="Q851" s="134"/>
    </row>
    <row r="852" spans="17:17" ht="15.75" customHeight="1" x14ac:dyDescent="0.25">
      <c r="Q852" s="134"/>
    </row>
    <row r="853" spans="17:17" ht="15.75" customHeight="1" x14ac:dyDescent="0.25">
      <c r="Q853" s="134"/>
    </row>
    <row r="854" spans="17:17" ht="15.75" customHeight="1" x14ac:dyDescent="0.25">
      <c r="Q854" s="134"/>
    </row>
    <row r="855" spans="17:17" ht="15.75" customHeight="1" x14ac:dyDescent="0.25">
      <c r="Q855" s="134"/>
    </row>
    <row r="856" spans="17:17" ht="15.75" customHeight="1" x14ac:dyDescent="0.25">
      <c r="Q856" s="134"/>
    </row>
    <row r="857" spans="17:17" ht="15.75" customHeight="1" x14ac:dyDescent="0.25">
      <c r="Q857" s="134"/>
    </row>
    <row r="858" spans="17:17" ht="15.75" customHeight="1" x14ac:dyDescent="0.25">
      <c r="Q858" s="134"/>
    </row>
    <row r="859" spans="17:17" ht="15.75" customHeight="1" x14ac:dyDescent="0.25">
      <c r="Q859" s="134"/>
    </row>
    <row r="860" spans="17:17" ht="15.75" customHeight="1" x14ac:dyDescent="0.25">
      <c r="Q860" s="134"/>
    </row>
    <row r="861" spans="17:17" ht="15.75" customHeight="1" x14ac:dyDescent="0.25">
      <c r="Q861" s="134"/>
    </row>
    <row r="862" spans="17:17" ht="15.75" customHeight="1" x14ac:dyDescent="0.25">
      <c r="Q862" s="134"/>
    </row>
    <row r="863" spans="17:17" ht="15.75" customHeight="1" x14ac:dyDescent="0.25">
      <c r="Q863" s="134"/>
    </row>
    <row r="864" spans="17:17" ht="15.75" customHeight="1" x14ac:dyDescent="0.25">
      <c r="Q864" s="134"/>
    </row>
    <row r="865" spans="17:17" ht="15.75" customHeight="1" x14ac:dyDescent="0.25">
      <c r="Q865" s="134"/>
    </row>
    <row r="866" spans="17:17" ht="15.75" customHeight="1" x14ac:dyDescent="0.25">
      <c r="Q866" s="134"/>
    </row>
    <row r="867" spans="17:17" ht="15.75" customHeight="1" x14ac:dyDescent="0.25">
      <c r="Q867" s="134"/>
    </row>
    <row r="868" spans="17:17" ht="15.75" customHeight="1" x14ac:dyDescent="0.25">
      <c r="Q868" s="134"/>
    </row>
    <row r="869" spans="17:17" ht="15.75" customHeight="1" x14ac:dyDescent="0.25">
      <c r="Q869" s="134"/>
    </row>
    <row r="870" spans="17:17" ht="15.75" customHeight="1" x14ac:dyDescent="0.25">
      <c r="Q870" s="134"/>
    </row>
    <row r="871" spans="17:17" ht="15.75" customHeight="1" x14ac:dyDescent="0.25">
      <c r="Q871" s="134"/>
    </row>
    <row r="872" spans="17:17" ht="15.75" customHeight="1" x14ac:dyDescent="0.25">
      <c r="Q872" s="134"/>
    </row>
    <row r="873" spans="17:17" ht="15.75" customHeight="1" x14ac:dyDescent="0.25">
      <c r="Q873" s="134"/>
    </row>
    <row r="874" spans="17:17" ht="15.75" customHeight="1" x14ac:dyDescent="0.25">
      <c r="Q874" s="134"/>
    </row>
    <row r="875" spans="17:17" ht="15.75" customHeight="1" x14ac:dyDescent="0.25">
      <c r="Q875" s="134"/>
    </row>
    <row r="876" spans="17:17" ht="15.75" customHeight="1" x14ac:dyDescent="0.25">
      <c r="Q876" s="134"/>
    </row>
    <row r="877" spans="17:17" ht="15.75" customHeight="1" x14ac:dyDescent="0.25">
      <c r="Q877" s="134"/>
    </row>
    <row r="878" spans="17:17" ht="15.75" customHeight="1" x14ac:dyDescent="0.25">
      <c r="Q878" s="134"/>
    </row>
    <row r="879" spans="17:17" ht="15.75" customHeight="1" x14ac:dyDescent="0.25">
      <c r="Q879" s="134"/>
    </row>
    <row r="880" spans="17:17" ht="15.75" customHeight="1" x14ac:dyDescent="0.25">
      <c r="Q880" s="134"/>
    </row>
    <row r="881" spans="17:17" ht="15.75" customHeight="1" x14ac:dyDescent="0.25">
      <c r="Q881" s="134"/>
    </row>
    <row r="882" spans="17:17" ht="15.75" customHeight="1" x14ac:dyDescent="0.25">
      <c r="Q882" s="134"/>
    </row>
    <row r="883" spans="17:17" ht="15.75" customHeight="1" x14ac:dyDescent="0.25">
      <c r="Q883" s="134"/>
    </row>
    <row r="884" spans="17:17" ht="15.75" customHeight="1" x14ac:dyDescent="0.25">
      <c r="Q884" s="134"/>
    </row>
    <row r="885" spans="17:17" ht="15.75" customHeight="1" x14ac:dyDescent="0.25">
      <c r="Q885" s="134"/>
    </row>
    <row r="886" spans="17:17" ht="15.75" customHeight="1" x14ac:dyDescent="0.25">
      <c r="Q886" s="134"/>
    </row>
    <row r="887" spans="17:17" ht="15.75" customHeight="1" x14ac:dyDescent="0.25">
      <c r="Q887" s="134"/>
    </row>
    <row r="888" spans="17:17" ht="15.75" customHeight="1" x14ac:dyDescent="0.25">
      <c r="Q888" s="134"/>
    </row>
    <row r="889" spans="17:17" ht="15.75" customHeight="1" x14ac:dyDescent="0.25">
      <c r="Q889" s="134"/>
    </row>
    <row r="890" spans="17:17" ht="15.75" customHeight="1" x14ac:dyDescent="0.25">
      <c r="Q890" s="134"/>
    </row>
    <row r="891" spans="17:17" ht="15.75" customHeight="1" x14ac:dyDescent="0.25">
      <c r="Q891" s="134"/>
    </row>
    <row r="892" spans="17:17" ht="15.75" customHeight="1" x14ac:dyDescent="0.25">
      <c r="Q892" s="134"/>
    </row>
    <row r="893" spans="17:17" ht="15.75" customHeight="1" x14ac:dyDescent="0.25">
      <c r="Q893" s="134"/>
    </row>
    <row r="894" spans="17:17" ht="15.75" customHeight="1" x14ac:dyDescent="0.25">
      <c r="Q894" s="134"/>
    </row>
    <row r="895" spans="17:17" ht="15.75" customHeight="1" x14ac:dyDescent="0.25">
      <c r="Q895" s="134"/>
    </row>
    <row r="896" spans="17:17" ht="15.75" customHeight="1" x14ac:dyDescent="0.25">
      <c r="Q896" s="134"/>
    </row>
    <row r="897" spans="17:17" ht="15.75" customHeight="1" x14ac:dyDescent="0.25">
      <c r="Q897" s="134"/>
    </row>
    <row r="898" spans="17:17" ht="15.75" customHeight="1" x14ac:dyDescent="0.25">
      <c r="Q898" s="134"/>
    </row>
    <row r="899" spans="17:17" ht="15.75" customHeight="1" x14ac:dyDescent="0.25">
      <c r="Q899" s="134"/>
    </row>
    <row r="900" spans="17:17" ht="15.75" customHeight="1" x14ac:dyDescent="0.25">
      <c r="Q900" s="134"/>
    </row>
    <row r="901" spans="17:17" ht="15.75" customHeight="1" x14ac:dyDescent="0.25">
      <c r="Q901" s="134"/>
    </row>
    <row r="902" spans="17:17" ht="15.75" customHeight="1" x14ac:dyDescent="0.25">
      <c r="Q902" s="134"/>
    </row>
    <row r="903" spans="17:17" ht="15.75" customHeight="1" x14ac:dyDescent="0.25">
      <c r="Q903" s="134"/>
    </row>
    <row r="904" spans="17:17" ht="15.75" customHeight="1" x14ac:dyDescent="0.25">
      <c r="Q904" s="134"/>
    </row>
    <row r="905" spans="17:17" ht="15.75" customHeight="1" x14ac:dyDescent="0.25">
      <c r="Q905" s="134"/>
    </row>
    <row r="906" spans="17:17" ht="15.75" customHeight="1" x14ac:dyDescent="0.25">
      <c r="Q906" s="134"/>
    </row>
    <row r="907" spans="17:17" ht="15.75" customHeight="1" x14ac:dyDescent="0.25">
      <c r="Q907" s="134"/>
    </row>
    <row r="908" spans="17:17" ht="15.75" customHeight="1" x14ac:dyDescent="0.25">
      <c r="Q908" s="134"/>
    </row>
    <row r="909" spans="17:17" ht="15.75" customHeight="1" x14ac:dyDescent="0.25">
      <c r="Q909" s="134"/>
    </row>
    <row r="910" spans="17:17" ht="15.75" customHeight="1" x14ac:dyDescent="0.25">
      <c r="Q910" s="134"/>
    </row>
    <row r="911" spans="17:17" ht="15.75" customHeight="1" x14ac:dyDescent="0.25">
      <c r="Q911" s="134"/>
    </row>
    <row r="912" spans="17:17" ht="15.75" customHeight="1" x14ac:dyDescent="0.25">
      <c r="Q912" s="134"/>
    </row>
    <row r="913" spans="17:17" ht="15.75" customHeight="1" x14ac:dyDescent="0.25">
      <c r="Q913" s="134"/>
    </row>
    <row r="914" spans="17:17" ht="15.75" customHeight="1" x14ac:dyDescent="0.25">
      <c r="Q914" s="134"/>
    </row>
    <row r="915" spans="17:17" ht="15.75" customHeight="1" x14ac:dyDescent="0.25">
      <c r="Q915" s="134"/>
    </row>
    <row r="916" spans="17:17" ht="15.75" customHeight="1" x14ac:dyDescent="0.25">
      <c r="Q916" s="134"/>
    </row>
    <row r="917" spans="17:17" ht="15.75" customHeight="1" x14ac:dyDescent="0.25">
      <c r="Q917" s="134"/>
    </row>
    <row r="918" spans="17:17" ht="15.75" customHeight="1" x14ac:dyDescent="0.25">
      <c r="Q918" s="134"/>
    </row>
    <row r="919" spans="17:17" ht="15.75" customHeight="1" x14ac:dyDescent="0.25">
      <c r="Q919" s="134"/>
    </row>
    <row r="920" spans="17:17" ht="15.75" customHeight="1" x14ac:dyDescent="0.25">
      <c r="Q920" s="134"/>
    </row>
    <row r="921" spans="17:17" ht="15.75" customHeight="1" x14ac:dyDescent="0.25">
      <c r="Q921" s="134"/>
    </row>
    <row r="922" spans="17:17" ht="15.75" customHeight="1" x14ac:dyDescent="0.25">
      <c r="Q922" s="134"/>
    </row>
    <row r="923" spans="17:17" ht="15.75" customHeight="1" x14ac:dyDescent="0.25">
      <c r="Q923" s="134"/>
    </row>
    <row r="924" spans="17:17" ht="15.75" customHeight="1" x14ac:dyDescent="0.25">
      <c r="Q924" s="134"/>
    </row>
    <row r="925" spans="17:17" ht="15.75" customHeight="1" x14ac:dyDescent="0.25">
      <c r="Q925" s="134"/>
    </row>
    <row r="926" spans="17:17" ht="15.75" customHeight="1" x14ac:dyDescent="0.25">
      <c r="Q926" s="134"/>
    </row>
    <row r="927" spans="17:17" ht="15.75" customHeight="1" x14ac:dyDescent="0.25">
      <c r="Q927" s="134"/>
    </row>
    <row r="928" spans="17:17" ht="15.75" customHeight="1" x14ac:dyDescent="0.25">
      <c r="Q928" s="134"/>
    </row>
    <row r="929" spans="17:17" ht="15.75" customHeight="1" x14ac:dyDescent="0.25">
      <c r="Q929" s="134"/>
    </row>
    <row r="930" spans="17:17" ht="15.75" customHeight="1" x14ac:dyDescent="0.25">
      <c r="Q930" s="134"/>
    </row>
    <row r="931" spans="17:17" ht="15.75" customHeight="1" x14ac:dyDescent="0.25">
      <c r="Q931" s="134"/>
    </row>
    <row r="932" spans="17:17" ht="15.75" customHeight="1" x14ac:dyDescent="0.25">
      <c r="Q932" s="134"/>
    </row>
    <row r="933" spans="17:17" ht="15.75" customHeight="1" x14ac:dyDescent="0.25">
      <c r="Q933" s="134"/>
    </row>
    <row r="934" spans="17:17" ht="15.75" customHeight="1" x14ac:dyDescent="0.25">
      <c r="Q934" s="134"/>
    </row>
    <row r="935" spans="17:17" ht="15.75" customHeight="1" x14ac:dyDescent="0.25">
      <c r="Q935" s="134"/>
    </row>
    <row r="936" spans="17:17" ht="15.75" customHeight="1" x14ac:dyDescent="0.25">
      <c r="Q936" s="134"/>
    </row>
    <row r="937" spans="17:17" ht="15.75" customHeight="1" x14ac:dyDescent="0.25">
      <c r="Q937" s="134"/>
    </row>
    <row r="938" spans="17:17" ht="15.75" customHeight="1" x14ac:dyDescent="0.25">
      <c r="Q938" s="134"/>
    </row>
    <row r="939" spans="17:17" ht="15.75" customHeight="1" x14ac:dyDescent="0.25">
      <c r="Q939" s="134"/>
    </row>
    <row r="940" spans="17:17" ht="15.75" customHeight="1" x14ac:dyDescent="0.25">
      <c r="Q940" s="134"/>
    </row>
    <row r="941" spans="17:17" ht="15.75" customHeight="1" x14ac:dyDescent="0.25">
      <c r="Q941" s="134"/>
    </row>
    <row r="942" spans="17:17" ht="15.75" customHeight="1" x14ac:dyDescent="0.25">
      <c r="Q942" s="134"/>
    </row>
    <row r="943" spans="17:17" ht="15.75" customHeight="1" x14ac:dyDescent="0.25">
      <c r="Q943" s="134"/>
    </row>
    <row r="944" spans="17:17" ht="15.75" customHeight="1" x14ac:dyDescent="0.25">
      <c r="Q944" s="134"/>
    </row>
    <row r="945" spans="17:17" ht="15.75" customHeight="1" x14ac:dyDescent="0.25">
      <c r="Q945" s="134"/>
    </row>
    <row r="946" spans="17:17" ht="15.75" customHeight="1" x14ac:dyDescent="0.25">
      <c r="Q946" s="134"/>
    </row>
    <row r="947" spans="17:17" ht="15.75" customHeight="1" x14ac:dyDescent="0.25">
      <c r="Q947" s="134"/>
    </row>
    <row r="948" spans="17:17" ht="15.75" customHeight="1" x14ac:dyDescent="0.25">
      <c r="Q948" s="134"/>
    </row>
    <row r="949" spans="17:17" ht="15.75" customHeight="1" x14ac:dyDescent="0.25">
      <c r="Q949" s="134"/>
    </row>
    <row r="950" spans="17:17" ht="15.75" customHeight="1" x14ac:dyDescent="0.25">
      <c r="Q950" s="134"/>
    </row>
    <row r="951" spans="17:17" ht="15.75" customHeight="1" x14ac:dyDescent="0.25">
      <c r="Q951" s="134"/>
    </row>
    <row r="952" spans="17:17" ht="15.75" customHeight="1" x14ac:dyDescent="0.25">
      <c r="Q952" s="134"/>
    </row>
    <row r="953" spans="17:17" ht="15.75" customHeight="1" x14ac:dyDescent="0.25">
      <c r="Q953" s="134"/>
    </row>
    <row r="954" spans="17:17" ht="15.75" customHeight="1" x14ac:dyDescent="0.25">
      <c r="Q954" s="134"/>
    </row>
    <row r="955" spans="17:17" ht="15.75" customHeight="1" x14ac:dyDescent="0.25">
      <c r="Q955" s="134"/>
    </row>
    <row r="956" spans="17:17" ht="15.75" customHeight="1" x14ac:dyDescent="0.25">
      <c r="Q956" s="134"/>
    </row>
    <row r="957" spans="17:17" ht="15.75" customHeight="1" x14ac:dyDescent="0.25">
      <c r="Q957" s="134"/>
    </row>
    <row r="958" spans="17:17" ht="15.75" customHeight="1" x14ac:dyDescent="0.25">
      <c r="Q958" s="134"/>
    </row>
    <row r="959" spans="17:17" ht="15.75" customHeight="1" x14ac:dyDescent="0.25">
      <c r="Q959" s="134"/>
    </row>
    <row r="960" spans="17:17" ht="15.75" customHeight="1" x14ac:dyDescent="0.25">
      <c r="Q960" s="134"/>
    </row>
    <row r="961" spans="17:17" ht="15.75" customHeight="1" x14ac:dyDescent="0.25">
      <c r="Q961" s="134"/>
    </row>
    <row r="962" spans="17:17" ht="15.75" customHeight="1" x14ac:dyDescent="0.25">
      <c r="Q962" s="134"/>
    </row>
    <row r="963" spans="17:17" ht="15.75" customHeight="1" x14ac:dyDescent="0.25">
      <c r="Q963" s="134"/>
    </row>
    <row r="964" spans="17:17" ht="15.75" customHeight="1" x14ac:dyDescent="0.25">
      <c r="Q964" s="134"/>
    </row>
    <row r="965" spans="17:17" ht="15.75" customHeight="1" x14ac:dyDescent="0.25">
      <c r="Q965" s="134"/>
    </row>
    <row r="966" spans="17:17" ht="15.75" customHeight="1" x14ac:dyDescent="0.25">
      <c r="Q966" s="134"/>
    </row>
    <row r="967" spans="17:17" ht="15.75" customHeight="1" x14ac:dyDescent="0.25">
      <c r="Q967" s="134"/>
    </row>
    <row r="968" spans="17:17" ht="15.75" customHeight="1" x14ac:dyDescent="0.25">
      <c r="Q968" s="134"/>
    </row>
    <row r="969" spans="17:17" ht="15.75" customHeight="1" x14ac:dyDescent="0.25">
      <c r="Q969" s="134"/>
    </row>
    <row r="970" spans="17:17" ht="15.75" customHeight="1" x14ac:dyDescent="0.25">
      <c r="Q970" s="134"/>
    </row>
    <row r="971" spans="17:17" ht="15.75" customHeight="1" x14ac:dyDescent="0.25">
      <c r="Q971" s="134"/>
    </row>
    <row r="972" spans="17:17" ht="15.75" customHeight="1" x14ac:dyDescent="0.25">
      <c r="Q972" s="134"/>
    </row>
    <row r="973" spans="17:17" ht="15.75" customHeight="1" x14ac:dyDescent="0.25">
      <c r="Q973" s="134"/>
    </row>
    <row r="974" spans="17:17" ht="15.75" customHeight="1" x14ac:dyDescent="0.25">
      <c r="Q974" s="134"/>
    </row>
    <row r="975" spans="17:17" ht="15.75" customHeight="1" x14ac:dyDescent="0.25">
      <c r="Q975" s="134"/>
    </row>
    <row r="976" spans="17:17" ht="15.75" customHeight="1" x14ac:dyDescent="0.25">
      <c r="Q976" s="134"/>
    </row>
    <row r="977" spans="17:17" ht="15.75" customHeight="1" x14ac:dyDescent="0.25">
      <c r="Q977" s="134"/>
    </row>
    <row r="978" spans="17:17" ht="15.75" customHeight="1" x14ac:dyDescent="0.25">
      <c r="Q978" s="134"/>
    </row>
    <row r="979" spans="17:17" ht="15.75" customHeight="1" x14ac:dyDescent="0.25">
      <c r="Q979" s="134"/>
    </row>
    <row r="980" spans="17:17" ht="15.75" customHeight="1" x14ac:dyDescent="0.25">
      <c r="Q980" s="134"/>
    </row>
    <row r="981" spans="17:17" ht="15.75" customHeight="1" x14ac:dyDescent="0.25">
      <c r="Q981" s="134"/>
    </row>
    <row r="982" spans="17:17" ht="15.75" customHeight="1" x14ac:dyDescent="0.25">
      <c r="Q982" s="134"/>
    </row>
    <row r="983" spans="17:17" ht="15.75" customHeight="1" x14ac:dyDescent="0.25">
      <c r="Q983" s="134"/>
    </row>
    <row r="984" spans="17:17" ht="15.75" customHeight="1" x14ac:dyDescent="0.25">
      <c r="Q984" s="134"/>
    </row>
    <row r="985" spans="17:17" ht="15.75" customHeight="1" x14ac:dyDescent="0.25">
      <c r="Q985" s="134"/>
    </row>
    <row r="986" spans="17:17" ht="15.75" customHeight="1" x14ac:dyDescent="0.25">
      <c r="Q986" s="134"/>
    </row>
    <row r="987" spans="17:17" ht="15.75" customHeight="1" x14ac:dyDescent="0.25">
      <c r="Q987" s="134"/>
    </row>
    <row r="988" spans="17:17" ht="15.75" customHeight="1" x14ac:dyDescent="0.25">
      <c r="Q988" s="134"/>
    </row>
    <row r="989" spans="17:17" ht="15.75" customHeight="1" x14ac:dyDescent="0.25">
      <c r="Q989" s="134"/>
    </row>
    <row r="990" spans="17:17" ht="15.75" customHeight="1" x14ac:dyDescent="0.25">
      <c r="Q990" s="134"/>
    </row>
    <row r="991" spans="17:17" ht="15.75" customHeight="1" x14ac:dyDescent="0.25">
      <c r="Q991" s="134"/>
    </row>
    <row r="992" spans="17:17" ht="15.75" customHeight="1" x14ac:dyDescent="0.25">
      <c r="Q992" s="134"/>
    </row>
    <row r="993" spans="17:17" ht="15.75" customHeight="1" x14ac:dyDescent="0.25">
      <c r="Q993" s="134"/>
    </row>
    <row r="994" spans="17:17" ht="15.75" customHeight="1" x14ac:dyDescent="0.25">
      <c r="Q994" s="134"/>
    </row>
    <row r="995" spans="17:17" ht="15.75" customHeight="1" x14ac:dyDescent="0.25">
      <c r="Q995" s="134"/>
    </row>
    <row r="996" spans="17:17" ht="15.75" customHeight="1" x14ac:dyDescent="0.25">
      <c r="Q996" s="134"/>
    </row>
    <row r="997" spans="17:17" ht="15.75" customHeight="1" x14ac:dyDescent="0.25">
      <c r="Q997" s="134"/>
    </row>
    <row r="998" spans="17:17" ht="15.75" customHeight="1" x14ac:dyDescent="0.25">
      <c r="Q998" s="134"/>
    </row>
    <row r="999" spans="17:17" ht="15.75" customHeight="1" x14ac:dyDescent="0.25">
      <c r="Q999" s="134"/>
    </row>
    <row r="1000" spans="17:17" ht="15.75" customHeight="1" x14ac:dyDescent="0.25">
      <c r="Q1000" s="134"/>
    </row>
  </sheetData>
  <mergeCells count="80">
    <mergeCell ref="C13:C14"/>
    <mergeCell ref="D13:D14"/>
    <mergeCell ref="F2:F4"/>
    <mergeCell ref="G2:G4"/>
    <mergeCell ref="A5:A12"/>
    <mergeCell ref="B5:B12"/>
    <mergeCell ref="C7:C9"/>
    <mergeCell ref="D7:D10"/>
    <mergeCell ref="E7:E8"/>
    <mergeCell ref="D27:D30"/>
    <mergeCell ref="E27:E30"/>
    <mergeCell ref="F27:F30"/>
    <mergeCell ref="J31:J32"/>
    <mergeCell ref="K31:K32"/>
    <mergeCell ref="L31:L32"/>
    <mergeCell ref="D31:D32"/>
    <mergeCell ref="C36:C38"/>
    <mergeCell ref="D36:D38"/>
    <mergeCell ref="J36:J38"/>
    <mergeCell ref="K36:K38"/>
    <mergeCell ref="L36:L38"/>
    <mergeCell ref="P36:P38"/>
    <mergeCell ref="C39:C40"/>
    <mergeCell ref="D39:D40"/>
    <mergeCell ref="J39:J40"/>
    <mergeCell ref="K39:K40"/>
    <mergeCell ref="L39:L40"/>
    <mergeCell ref="C41:C42"/>
    <mergeCell ref="D41:D42"/>
    <mergeCell ref="K41:K42"/>
    <mergeCell ref="L41:L42"/>
    <mergeCell ref="A13:A42"/>
    <mergeCell ref="B13:B42"/>
    <mergeCell ref="C16:C17"/>
    <mergeCell ref="D16:D17"/>
    <mergeCell ref="C18:C19"/>
    <mergeCell ref="D18:D19"/>
    <mergeCell ref="C22:C23"/>
    <mergeCell ref="C24:C25"/>
    <mergeCell ref="D24:D25"/>
    <mergeCell ref="J24:J25"/>
    <mergeCell ref="K24:K25"/>
    <mergeCell ref="L24:L25"/>
    <mergeCell ref="K45:K46"/>
    <mergeCell ref="L45:L46"/>
    <mergeCell ref="A43:A44"/>
    <mergeCell ref="B43:B44"/>
    <mergeCell ref="D43:D44"/>
    <mergeCell ref="A45:A46"/>
    <mergeCell ref="B45:B46"/>
    <mergeCell ref="D45:D46"/>
    <mergeCell ref="J45:J46"/>
    <mergeCell ref="H2:H4"/>
    <mergeCell ref="I2:I3"/>
    <mergeCell ref="J2:J4"/>
    <mergeCell ref="K2:L2"/>
    <mergeCell ref="K3:K4"/>
    <mergeCell ref="L3:L4"/>
    <mergeCell ref="R2:R4"/>
    <mergeCell ref="K5:K12"/>
    <mergeCell ref="L5:L12"/>
    <mergeCell ref="K18:K19"/>
    <mergeCell ref="L20:L21"/>
    <mergeCell ref="M2:M4"/>
    <mergeCell ref="P5:P12"/>
    <mergeCell ref="P31:P32"/>
    <mergeCell ref="P39:P40"/>
    <mergeCell ref="P18:P19"/>
    <mergeCell ref="A1:L1"/>
    <mergeCell ref="M1:S1"/>
    <mergeCell ref="A2:A4"/>
    <mergeCell ref="B2:B4"/>
    <mergeCell ref="C2:C4"/>
    <mergeCell ref="D2:D4"/>
    <mergeCell ref="E2:E4"/>
    <mergeCell ref="S2:S4"/>
    <mergeCell ref="N2:N4"/>
    <mergeCell ref="O2:O4"/>
    <mergeCell ref="P2:P4"/>
    <mergeCell ref="Q2:Q4"/>
  </mergeCells>
  <hyperlinks>
    <hyperlink ref="R19" r:id="rId1" xr:uid="{00000000-0004-0000-0100-000000000000}"/>
    <hyperlink ref="R20" r:id="rId2" xr:uid="{00000000-0004-0000-0100-000001000000}"/>
    <hyperlink ref="R21" r:id="rId3" xr:uid="{00000000-0004-0000-0100-000002000000}"/>
    <hyperlink ref="R5" r:id="rId4" xr:uid="{6128F4E5-EEA5-49B7-A140-D34A583478ED}"/>
    <hyperlink ref="R7" r:id="rId5" xr:uid="{FC997EA1-0544-4E8A-B1EA-1F8266F2367D}"/>
    <hyperlink ref="R11" r:id="rId6" xr:uid="{A9E6D4F0-830B-46C5-8A50-2E7B5C284FC0}"/>
    <hyperlink ref="R17" r:id="rId7" xr:uid="{AFA2F079-8136-4BF4-9B0A-9CC85990BDA6}"/>
    <hyperlink ref="R23" r:id="rId8" xr:uid="{02C1B85F-F052-49A6-88DB-44F165239297}"/>
    <hyperlink ref="R25" r:id="rId9" xr:uid="{A5C64521-C120-4B59-9FB6-C9A9B5A15688}"/>
    <hyperlink ref="R47" r:id="rId10" xr:uid="{04B7B060-2A0B-40AC-A487-752EC8281CB8}"/>
  </hyperlinks>
  <pageMargins left="0.7" right="0.7" top="0.75" bottom="0.75" header="0" footer="0"/>
  <pageSetup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RESUMEN EJECUCION TRIM I</vt:lpstr>
      <vt:lpstr>GESTION MISIONAL</vt:lpstr>
      <vt:lpstr>GESTION INSTITUCIONAL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PLANEACIÓN</cp:lastModifiedBy>
  <dcterms:modified xsi:type="dcterms:W3CDTF">2022-07-27T19:17:28Z</dcterms:modified>
</cp:coreProperties>
</file>