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ESTIÓN MISIONAL" sheetId="1" r:id="rId4"/>
    <sheet state="visible" name="GESTION INSTITUCIONAL" sheetId="2" r:id="rId5"/>
    <sheet state="visible" name="CONTROL CAMBIOS" sheetId="3" r:id="rId6"/>
    <sheet state="hidden" name="Hoja1" sheetId="4" r:id="rId7"/>
  </sheets>
  <definedNames>
    <definedName name="Proyecto_de_Inversión">#REF!</definedName>
    <definedName name="Conpes">#REF!</definedName>
    <definedName name="Alineación_Institucional">#REF!</definedName>
    <definedName name="Calidad">#REF!</definedName>
    <definedName name="Plan_Ación_Anual_y_Plan_Anticorrupción">#REF!</definedName>
    <definedName name="sectorial">#REF!</definedName>
    <definedName name="Sinergia">#REF!</definedName>
    <definedName name="Proceso">#REF!</definedName>
  </definedNames>
  <calcPr/>
  <extLst>
    <ext uri="GoogleSheetsCustomDataVersion2">
      <go:sheetsCustomData xmlns:go="http://customooxmlschemas.google.com/" r:id="rId8" roundtripDataChecksum="bNoR20JmmCxFOr2xQtrs3lkuHK0GQ8MQ9Ke9A1FrXeU="/>
    </ext>
  </extLst>
</workbook>
</file>

<file path=xl/comments1.xml><?xml version="1.0" encoding="utf-8"?>
<comments xmlns:r="http://schemas.openxmlformats.org/officeDocument/2006/relationships" xmlns="http://schemas.openxmlformats.org/spreadsheetml/2006/main">
  <authors>
    <author/>
  </authors>
  <commentList>
    <comment authorId="0" ref="N29">
      <text>
        <t xml:space="preserve">======
ID#AAABEf6JZyI
    (2024-01-18 00:48:35)
Por favor realizar reporte @coordinacion.investigacion@infotepsai.edu.co
_Asignado a coordinacion.investigacion@infotepsai.edu.co_
	-Guiselly Sarmiento</t>
      </text>
    </comment>
    <comment authorId="0" ref="N16">
      <text>
        <t xml:space="preserve">======
ID#AAABEf6JZyE
    (2024-01-18 00:48:35)
@coordinacion.investigacion@infotepsai.edu.co Por favor realizar reporte.
_Asignado a coordinacion.investigacion@infotepsai.edu.co_
	-Guiselly Sarmiento</t>
      </text>
    </comment>
    <comment authorId="0" ref="N10">
      <text>
        <t xml:space="preserve">======
ID#AAABEf6JZx4
    (2024-01-18 00:48:35)
@biblioteca@infotepsai.edu.co Por favor realizar reporte
	-Guiselly Sarmiento
@apoyoplaneación@infotepsai.edu.co  ya se lo envié a su correo.
	-Zoraida Vanegas</t>
      </text>
    </comment>
    <comment authorId="0" ref="G7">
      <text>
        <t xml:space="preserve">======
ID#AAABEf6JZx0
    (2024-01-18 00:48:35)
Corresponden al giro por parte de ICETEX de un semestre, está pendiente el grio dell otro semestre del año
	-PLANEACIÓN</t>
      </text>
    </comment>
    <comment authorId="0" ref="N7">
      <text>
        <t xml:space="preserve">======
ID#AAABEf6JZxw
    (2024-01-18 00:48:35)
@vicerrectoria.academica@infotepsai.edu.co  Por favor realizar reporte
_Asignado a vicerrectoria.academica@infotepsai.edu.co_
	-Guiselly Sarmiento</t>
      </text>
    </comment>
    <comment authorId="0" ref="N33">
      <text>
        <t xml:space="preserve">======
ID#AAABEf6JZxo
    (2024-01-18 00:48:35)
Por favor realizar reporte @bienestar@infotepsai.edu.co
_Asignado a bienestar@infotepsai.edu.co_
	-Guiselly Sarmiento
Mañana sin falta lo tienes... ;-)
	-Luisa Archbold Robinson</t>
      </text>
    </comment>
  </commentList>
  <extLst>
    <ext uri="GoogleSheetsCustomDataVersion2">
      <go:sheetsCustomData xmlns:go="http://customooxmlschemas.google.com/" r:id="rId1" roundtripDataSignature="AMtx7mgHkBDeeLbqzpU6GxlKIO/l8xmEew=="/>
    </ext>
  </extLst>
</comments>
</file>

<file path=xl/comments2.xml><?xml version="1.0" encoding="utf-8"?>
<comments xmlns:r="http://schemas.openxmlformats.org/officeDocument/2006/relationships" xmlns="http://schemas.openxmlformats.org/spreadsheetml/2006/main">
  <authors>
    <author/>
  </authors>
  <commentList>
    <comment authorId="0" ref="O43">
      <text>
        <t xml:space="preserve">======
ID#AAABEf6JZyA
    (2024-01-18 00:48:35)
@comunicaciones@infotepsai.edu.co  Hola Andrés por favor hacer reporte
_Asignado a comunicaciones@infotepsai.edu.co_
	-Guiselly Sarmiento</t>
      </text>
    </comment>
    <comment authorId="0" ref="O5">
      <text>
        <t xml:space="preserve">======
ID#AAABEf6JZx8
    (2024-01-18 00:48:35)
Por favor realizar reporte @talentohumano@infotepsai.edu.co
_Asignado a talentohumano@infotepsai.edu.co_
	-Guiselly Sarmiento</t>
      </text>
    </comment>
    <comment authorId="0" ref="P40">
      <text>
        <t xml:space="preserve">======
ID#AAABEf6JZxs
    (2024-01-18 00:48:35)
Contratos de Karen Martinez y Cindy Mendoza
	-PLANEACIÓN</t>
      </text>
    </comment>
    <comment authorId="0" ref="H51">
      <text>
        <t xml:space="preserve">======
ID#AAABEf6JZxk
    (2024-01-18 00:48:35)
Importante aclarar que en el 2021 se inició la vigencia con 918 estudiantes y se culminó con 586, haciendo que el recaudo fuera mucho mayor en comparación a
	-PLANEACIÓN</t>
      </text>
    </comment>
  </commentList>
  <extLst>
    <ext uri="GoogleSheetsCustomDataVersion2">
      <go:sheetsCustomData xmlns:go="http://customooxmlschemas.google.com/" r:id="rId1" roundtripDataSignature="AMtx7mgwFa60vBqUUZAJYeEAKHoSGVd2Ww=="/>
    </ext>
  </extLst>
</comments>
</file>

<file path=xl/sharedStrings.xml><?xml version="1.0" encoding="utf-8"?>
<sst xmlns="http://schemas.openxmlformats.org/spreadsheetml/2006/main" count="843" uniqueCount="561">
  <si>
    <t xml:space="preserve">PLAN DE ACCIÓN 2023: COMPONENTE GESTIÓN MISIONAL
INSTITUTO NACIONAL DE FORMACIÓN TÉCNICA PROFESIONAL DE SAN ANDRÉS Y PROVIDENCIA - INFOTEP SAI
</t>
  </si>
  <si>
    <t>SEGUIMIENTO 1ER TRIMESTRE DE 2023- MESES: ENERO-FEBRERO-MARZO</t>
  </si>
  <si>
    <t>LÍNEAS TEMÁTICAS PDI</t>
  </si>
  <si>
    <t>OBJETIVOS</t>
  </si>
  <si>
    <t>ACCIONES DEL PLAN</t>
  </si>
  <si>
    <t>INDICADORES</t>
  </si>
  <si>
    <t>FÓRMULA DEL INDICADOR</t>
  </si>
  <si>
    <t>ODS AL QUE APUNTA</t>
  </si>
  <si>
    <t>LÍNEA BASE</t>
  </si>
  <si>
    <t>META 2023</t>
  </si>
  <si>
    <t>PROYECCIÓN DE LA EJECUCIÓN DE LA META TRIMESTRALMENTE</t>
  </si>
  <si>
    <t>TOTAL</t>
  </si>
  <si>
    <t xml:space="preserve">RESPONSABLES DE LA EJECUCION </t>
  </si>
  <si>
    <t>RECURSOS FINANCIEROS Y TIPO DE FUENTE 2023</t>
  </si>
  <si>
    <t>REPORTE NÚMERICO O PORCENTUAL DEL AVANCE EN EL CUMPLIMIENTO DE LA META</t>
  </si>
  <si>
    <t>% DE AVANCE DEL PERIODO</t>
  </si>
  <si>
    <t>REPORTE DE RECURSOS FINANCIEROS EJECUTADOS CON CORTE CORTE 31 DE MARZO</t>
  </si>
  <si>
    <t>REPORTE CUALITATIVO DEL AVANCE EN EL CUMPLIMIENTO DE LA META</t>
  </si>
  <si>
    <t>MEDIO DE VERIFICACIÓN DE EVIDENCIAS</t>
  </si>
  <si>
    <t>OBSERVACIONES</t>
  </si>
  <si>
    <t>TRIM I</t>
  </si>
  <si>
    <t>TRIM II</t>
  </si>
  <si>
    <t>TRIM III</t>
  </si>
  <si>
    <t>TRIM IV</t>
  </si>
  <si>
    <t>FUNCIONAMIENTO</t>
  </si>
  <si>
    <t>INVERSIÓN</t>
  </si>
  <si>
    <t>NACIÓN</t>
  </si>
  <si>
    <t>PROPIOS</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</si>
  <si>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</si>
  <si>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</si>
  <si>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</si>
  <si>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</si>
  <si>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</si>
  <si>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Objetivo 4: Garantizar una educación inclusiva, equitativa y de calidad y promover oportunidades de aprendizaje durante toda la vida para todos</t>
  </si>
  <si>
    <t xml:space="preserve">Vicerrectoría Académica - Charles Gallardo </t>
  </si>
  <si>
    <t>No se presentó reporte por parte del líder.</t>
  </si>
  <si>
    <t>}</t>
  </si>
  <si>
    <t>Aumento de cobertura de programas académicos</t>
  </si>
  <si>
    <t># de programas técnicos profesionales nuevos registrados en SACES</t>
  </si>
  <si>
    <t xml:space="preserve">Los programas a radicar estan diseñados, la institución se encontrtaba a la espera de la resolucion de REDEFINICIÓN, pra hacer la radicacion de 2 programas a nivel tecnico y 2 con el ciclo completo, estos se llevarán a la proxima sesion de consejo directivo para su aporbación y poterimenten para inciar el proceso de radicacion. </t>
  </si>
  <si>
    <t xml:space="preserve">Resolución de redefinicio, diseño curricular de los programas.Orden del dia para sesion de consejho directivo, mes de abril. </t>
  </si>
  <si>
    <t>Aumentar los ingresos propios de la institución</t>
  </si>
  <si>
    <t>Incrementar el recaudo por matrícula de programas regulares</t>
  </si>
  <si>
    <t>Ingreso por matrícula de programas regulares</t>
  </si>
  <si>
    <t>Cantidad de recursos propios recaudados por programas regulares</t>
  </si>
  <si>
    <t>Llevar a cabo estrategias para una graduación exitosa de estudiantes</t>
  </si>
  <si>
    <t>Incrementar la cantidad de estudiantes que se gradúan del INFOTEP</t>
  </si>
  <si>
    <t>Cantidad de estudiantes de graduados por semestre</t>
  </si>
  <si>
    <t># de graduados por semestre</t>
  </si>
  <si>
    <t>Coordinación Académica - Jamina Henry</t>
  </si>
  <si>
    <t xml:space="preserve">Consultando con el área de admisiones, En este momento la institución tiene aproximandamente 70 estudiantes que han cumplido con los requisitos para optar por el titulo de Técnicos profesionales, dicha revisión y consolidación de la información se estará realizando hasta el 28 de abril del 2023, fecha en la que se tendrá el numero definitivo de graduandos para la proxima ceremonia  que se llevará a cabo el proximo 19 de mayo del 2023.
Desde el componente de graduación, se esta realizando seguimiento personalizado para que el estudiante cumpla con los requisitos necesarios para lograr la garduación. dicho seguimiento es ajustado a la realidad y caso de cada estudiante.
</t>
  </si>
  <si>
    <t xml:space="preserve"> Implementar procesos para el mejoramiento de las condiciones de calidad de los programas académicos de la institución </t>
  </si>
  <si>
    <t xml:space="preserve">Ejecutar las estrategias planteadas para el mejoramiento de las condiciones de calidad de los programas académicos de la institución </t>
  </si>
  <si>
    <t>Porcentaje de implementación de los procesos de mejoramiento de condiciones de calidad de programas</t>
  </si>
  <si>
    <t>(# de actividades implementadas/ # de actividades programadas)*100</t>
  </si>
  <si>
    <t xml:space="preserve">Elaboración de los planes de contingencia de los tres programas técnicos profesionales que tuvieron vencimiento de los registros calificados el pasado 28 de enero del 2023, dichos planes fueron presentados al ministerio de educación nacional. </t>
  </si>
  <si>
    <t>Incrementar la apropiación de uso de recursos bibliográficos a nivel institucional</t>
  </si>
  <si>
    <t>Implementar las estrategias para el uso y apropiación de la biblitoceca</t>
  </si>
  <si>
    <t>Número de estrategias de la apropiación de la biblioteca implementadas</t>
  </si>
  <si>
    <t># de estrategias de apropiación de la biblioteca implementadas</t>
  </si>
  <si>
    <t>Vicerrectoría Académica: Biblioteca - Zoraida Vanegas</t>
  </si>
  <si>
    <t>1.Con el proposito de incrementar la apropiación de uso de los recursos bibliograficos en la comunidad universitaria, se realizara renovación a la suscripción de la base de datos MULTILEGIS lo cual es una completa solución multiusuario para la investigacióny practica jurica, tributaria y contable. 2. Asi mismo se realiza renovación a la suscripción de la base de datos FUENTE ACADEMICA -EBSCO, base de datos que incluye revistas a texto completo y cubre muchas disciplinas academicas. 3. Para seguir dando cumplimeinto a los objetivos del plan, se realiza contratación de apoyo para la atención al usuario de la Biblioteca con el propósito de brindar atención a la comunidad academica en el uso de los recursos bibliográficos.</t>
  </si>
  <si>
    <t>1. Contrato de renovación de MULTILEGIS. 2. Contrato de renovación de FUENTE ACADEMICA- EBSCO.  3. Contrato de apoyo de auxiliar de Biblioteca.</t>
  </si>
  <si>
    <t>Alianzas estratégicas</t>
  </si>
  <si>
    <t xml:space="preserve"> Consolidar alianzas estratégicas para la articulación interinstitucional, ampliación de oferta y la inclusión de mejores prácticas.</t>
  </si>
  <si>
    <t xml:space="preserve"> Consolidar nuevas alianzas estratégicas pertinentes  para el desarrollo de las acciones misionales y/o de apoyo de la institución</t>
  </si>
  <si>
    <t>Alianzas estratégicas consolidadas</t>
  </si>
  <si>
    <t>Número de alianzas estratégicas consolidadas</t>
  </si>
  <si>
    <t>Objetivo 17: Alianzas para el desarrollo sostenible</t>
  </si>
  <si>
    <t>Rectoría - Silvia Montoya Duffis</t>
  </si>
  <si>
    <t>Hacer un reporte oportuno de los resultados obtenidos a través de las alianzas, convenios, y/o contratos interadministrativos</t>
  </si>
  <si>
    <t>Informes de resultados obtenidos</t>
  </si>
  <si>
    <t># de informes de resultados</t>
  </si>
  <si>
    <t>Todos los procesos</t>
  </si>
  <si>
    <t>Adhesión a la  La Asociación Colombiana de Instituciones de Educación Superior – ACIET- tiene como propósito fundamental es la integración y consolidación de todas las instituciones asociadas, para contribuir a la satisfacción de las diferentes necesidades de crecimiento y fortalecimiento institucional, desarrollo académico, científico e investigativo. Convenio con INFOTEP CIENAGA reafirmando la alianza entre estas instituciones para trabajar conjuntamente en temas de #investigación y #academia</t>
  </si>
  <si>
    <t>Carta de aceptación por parte de ACIET</t>
  </si>
  <si>
    <t>Idiomas</t>
  </si>
  <si>
    <t>Implementar estrategias para el mejoramiento del nivel de la segunda lengua en la comunidad educativa</t>
  </si>
  <si>
    <t>Promover el aprendizaje de idiomas  y apropiación de la cultura isleña</t>
  </si>
  <si>
    <t>Número  de personas formadas en Inglés</t>
  </si>
  <si>
    <t xml:space="preserve"># de personas formados </t>
  </si>
  <si>
    <t>Vicerrectoría Académica: Centro de lenguas - Emelino O'Neill</t>
  </si>
  <si>
    <t>Se abrieron 3 cursos de inglés para niños y adolescentes el 20 de febrero</t>
  </si>
  <si>
    <t>listas de asistencias y resolución de contratación de profesores de horas cátedra</t>
  </si>
  <si>
    <t>el segundo semestre habrá apertura de cursos nuevos</t>
  </si>
  <si>
    <t>Número  de personas formadas en Kriol</t>
  </si>
  <si>
    <t># de personas formados en Kriol</t>
  </si>
  <si>
    <t>Se abrieron 2 cursos de creole para adultos el 20 de febrero</t>
  </si>
  <si>
    <t>Porcentaje de estudiantes, docentes y funcionarios formados en ingles con nivel de Inglés A2 y B1</t>
  </si>
  <si>
    <t>% de estudiantes, docentes y funcionarios con nivel de Inglés A2 y B1</t>
  </si>
  <si>
    <t>Objetivo 4: Garantizar una educación inclusiva, equitativa y de calidad y promover oportunidades de aprendizaje durante toda la vida para todos
Objetivo 8: Promover el crecimiento económico inclusivo y sostenible, el empleo y el trabajo decente para todos</t>
  </si>
  <si>
    <t>Se abrio un curso de creole para funcionarios, contratistas y docentes catedráticos</t>
  </si>
  <si>
    <t>Diseñar un programa transversal de apropiación social del conocimiento de la cultura isleña</t>
  </si>
  <si>
    <t>Diseño de programa de apropiación social de la cultura isleña</t>
  </si>
  <si>
    <t># de programas diseñados</t>
  </si>
  <si>
    <t>Vicerrectoría Académica: Centro de lenguas + Coordinación de Investigación - Emelino O'Neill + Ian David Criollo</t>
  </si>
  <si>
    <t>No fue requerido para el periodo reportado.</t>
  </si>
  <si>
    <t>Diseño de documento de apropiación de la cultura isleña en construcción</t>
  </si>
  <si>
    <t>Eventos de apropiación social de la cultura isleña</t>
  </si>
  <si>
    <t># de eventos ejecutados</t>
  </si>
  <si>
    <t>Vicerrectoría Académica: Centro de lenguas</t>
  </si>
  <si>
    <t>se realizó la conmemoración del día de la lengua materna con un total de 85 personas que atendieron al evento</t>
  </si>
  <si>
    <t xml:space="preserve">listas de asistencias </t>
  </si>
  <si>
    <t>los estudiantes participaron y hubo un colegio invitado al evento ( brooks hill)</t>
  </si>
  <si>
    <t>Fomentar acciones para el aumento de ingresos por recursos propios</t>
  </si>
  <si>
    <t>Aumentar en un 20% el recaudo de ingresos propios de las institución con los cursos del centro de idiomas</t>
  </si>
  <si>
    <t>Ingreso por matrícula del centro de idiomas</t>
  </si>
  <si>
    <t>Cantidad de recursos propios recaudados por el centro de idiomas</t>
  </si>
  <si>
    <t>Movilidad académica</t>
  </si>
  <si>
    <t>Implementar la política de Internacionalización</t>
  </si>
  <si>
    <t>Implementar las acciones contempladas en el fase I del eje de investigación del documento técnico que traza la ruta de la internacionalización en el INFOTEP</t>
  </si>
  <si>
    <t>% porcentaje de implementación de las acciones de la ruta de internacionalización</t>
  </si>
  <si>
    <t>(# de acciones implementadas / # de acciones planeadas) * 100</t>
  </si>
  <si>
    <t>Objetivo 4: Garantizar una educación inclusiva, equitativa y de calidad y promover oportunidades de aprendizaje durante toda la vida para todos
Objetivo 17: Alianzas para el desarrollo sostenible</t>
  </si>
  <si>
    <t>Vicerrectoría Académica: Coordinación de Extensión - Julliet Orozco</t>
  </si>
  <si>
    <t>$3.749.089</t>
  </si>
  <si>
    <t xml:space="preserve"> 1.     Gestion y organización de la Semana Internacional Nodo Caribe 2023
2.     Gestion clases espejo con COLMAYOR
3.     Documento con movilidad entrantes a ponentes internacionales (pais: Perú) para el evento Seminario de REDCOLSI</t>
  </si>
  <si>
    <t>Informe 01 y 02 de contratista de area de internacionalización</t>
  </si>
  <si>
    <t>Ejecutar acciones para el desarrollo de actividades la movilidad nacional e internacional (en modalidad presencial o en casa)</t>
  </si>
  <si>
    <t xml:space="preserve">Número de eventos de movilidad internacional académica en la que participa la comunidad educativa
</t>
  </si>
  <si>
    <t># de movilidad internacional efectiva</t>
  </si>
  <si>
    <t>Se recibe invitación para asistir a NAFSA en la ciudad de Washington Estados Unidos  del 30 de mayo al 3 de junio de 2023, se inician los trámites internos para esta movilidad.</t>
  </si>
  <si>
    <t xml:space="preserve">carta de invitación </t>
  </si>
  <si>
    <t xml:space="preserve">Número de eventos de movilidad nacional académica en la que participa la comunidad educativa
</t>
  </si>
  <si>
    <t># de movilidad nacional efectiva</t>
  </si>
  <si>
    <t>$1.665.758</t>
  </si>
  <si>
    <t>Se realizaron movilidades al interior del país para realizar gestión a nivel directivo,  para atender temas de elaboración de proyectos de investigación conjuntos con INFOTEP CIENAGA, para revisar oportunidad con UNIREMINGTON, para atender reunión de la red REU de extensión del caribe.</t>
  </si>
  <si>
    <t>Reportes de movilidad nacional y reporte de avance para viaticos</t>
  </si>
  <si>
    <t>Extensión, proyección social y emprendimiento</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</si>
  <si>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</si>
  <si>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</si>
  <si>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 ejecutadas con miras al fortalecimiento de la relación de la institución con el sector externo</t>
  </si>
  <si>
    <t>(# estrategias ejecutadas/ # de estrategias identificadas) * 100</t>
  </si>
  <si>
    <t>Vicerrectoría Académica: Coordinación de Extensión</t>
  </si>
  <si>
    <t xml:space="preserve">Se realizaron 3 diplomados como opción de grado para 87 estudiantes; La coordinadora de Extensión participó en la segunda reunión del nodo caribe de la red de extensión universitaria. Postulación a convocatoria de MINCULTURA para desarrollar proyecto de fortalecimiento de lenguas nativas con UDC; 15 actividades ejecutadas entre salidas pedagogicas, talleres , visitas empresariales   para fortalecer la relación con el sector externo. 542 estudiantes beneficiarios. </t>
  </si>
  <si>
    <t>Cuadro con registros de inscripción a diplomados; certificación de asistencia a reunión extensión nodo caribe; Resumen de proyecto presentado a MINCULTURA; Cuadro con registro de actividades realizadas con el sector externo.</t>
  </si>
  <si>
    <t>Diseñar e implementar actividades orientadas a la Proyección Social del INFOTEP con la comunidad</t>
  </si>
  <si>
    <t>Cantidad de acciones de Proyección Social implementadas</t>
  </si>
  <si>
    <t># de acciones de proyección social implementadas</t>
  </si>
  <si>
    <t>Objetivo 4: Garantizar una educación inclusiva, equitativa y de calidad y promover oportunidades de aprendizaje durante toda la vida para todos
Objetivo 13: Acciones por el clima
Objetivo 17: Alianzas para el desarrollo sostenible</t>
  </si>
  <si>
    <t xml:space="preserve"> 1) evento de proyección del programa de contabilidad en el marco del día del contador  con impacto a 131 personas y 2) se inició campaña del programa de servicios comunitarios denominada "donaton por el anciano" </t>
  </si>
  <si>
    <r>
      <rPr>
        <rFont val="Book Antiqua"/>
        <color theme="1"/>
        <sz val="11.0"/>
      </rPr>
      <t xml:space="preserve">Flyer evento de proyección del programa de contabilidad; pantallazo de facebook y cuadro con registro de actividades Extensión </t>
    </r>
    <r>
      <rPr>
        <rFont val="Book Antiqua"/>
        <color rgb="FF1155CC"/>
        <sz val="11.0"/>
        <u/>
      </rPr>
      <t>https://docs.google.com/spreadsheets/d/1hYSqFOYwTDdid1hu8_yOGqRNs--eR35P/edit?usp=sharing&amp;ouid=104686425447134919329&amp;rtpof=true&amp;sd=true</t>
    </r>
  </si>
  <si>
    <t>Visibilizar e implementar las acciones de RSI necesarias para generar un impacto en la Reserva de Biosfera Seaflower</t>
  </si>
  <si>
    <t>Crear e implementar un programa de preservación y promoción de la cultura isleña y el medio ambiente bajo el marco de las acciones planteadas en las políticas y planes de trabajo de Responsabilidad Social Institucional y Ambiental</t>
  </si>
  <si>
    <t>Diseño del programa de preservación y promoción de la cultura isleña y el medio ambiente</t>
  </si>
  <si>
    <t>Objetivo 4: Garantizar una educación inclusiva, equitativa y de calidad y promover oportunidades de aprendizaje durante toda la vida para todos
Objetivo 13: Acciones por el clima
Objetivo 14: Vida submarina
Objetivo 17: Alianzas para el desarrollo sostenible</t>
  </si>
  <si>
    <t>Se inició proceso para escoger la mejor propuesta del diseño del programa, se inició tramite de vinculación del contratista y elaboración de estudios previos.</t>
  </si>
  <si>
    <t>Correo electronico de envío de documentos de contratista seleccionado, Propuesta de diseño de programa</t>
  </si>
  <si>
    <t>Porcentaje de implementación del programa de preservación y promoción de la cultura isleña y el medio ambiente</t>
  </si>
  <si>
    <t># de actividades del programa RSI y ambietal implementadas / # de actividades del programa RSI y ambiental planeadas</t>
  </si>
  <si>
    <t xml:space="preserve">1) Lanzamiento de campaña de sensibilización sobre conmemoración de fechas a nivel mundial como estrategia de RSI. 2) Establecimiento de trabajo colaborativo para convertir a INFOTEP en punto de acopio para residuos aprovechables 3) Gestión para realizar visita a la planta desalinizadora como estrategia de sensibilización frente al uso y consumo de agua potable. 4) Lanzamiento de la estrategia Reflexionando en el aula para compartir con estudiantes la conmemeoración de fechas de gran trascendencia en el mundo.
</t>
  </si>
  <si>
    <r>
      <rPr>
        <rFont val="Book Antiqua"/>
        <color theme="1"/>
        <sz val="11.0"/>
      </rPr>
      <t xml:space="preserve">Informe de contratista 01, cuadro con resumen de estrategia reflexionando en el aula  </t>
    </r>
    <r>
      <rPr>
        <rFont val="Book Antiqua"/>
        <color rgb="FF1155CC"/>
        <sz val="11.0"/>
        <u/>
      </rPr>
      <t>https://docs.google.com/spreadsheets/d/1KD0IU2gbmFdV7zeBUvBKFStUgJ2tf30gA4VhbbqhSDg/edit?usp=sharing</t>
    </r>
    <r>
      <rPr>
        <rFont val="Book Antiqua"/>
        <color theme="1"/>
        <sz val="11.0"/>
      </rPr>
      <t xml:space="preserve">  y flyers con campaña de RSI  </t>
    </r>
    <r>
      <rPr>
        <rFont val="Book Antiqua"/>
        <color rgb="FF1155CC"/>
        <sz val="11.0"/>
        <u/>
      </rPr>
      <t>https://docs.google.com/document/d/1Oyfyx5nVIispXSDdMgE2HCCWUYGIthdU/edit?usp=share_link&amp;ouid=104686425447134919329&amp;rtpof=true&amp;sd=true</t>
    </r>
  </si>
  <si>
    <t>Aumentar en un 20% el recaudo de ingresos  por los servicios de extensión</t>
  </si>
  <si>
    <t>Aumento de ingresos por los servicios de extensión</t>
  </si>
  <si>
    <t>Cantidad de recursos propios recaudados por los servicios de extensión</t>
  </si>
  <si>
    <t>Venta servicios de educación continua con corte 30 de marzo  59 estudiantes</t>
  </si>
  <si>
    <t>Reporte de ingresos de pago de diplomado</t>
  </si>
  <si>
    <t>Atender las necesidades de los graduados</t>
  </si>
  <si>
    <t>Diseñar e implementar con los graduados estrategias que permitan la participación de un mayor número de exalumnos en las actividades de la institución</t>
  </si>
  <si>
    <t>Porcentaje de estrategias de vinculación de graduados implementadas</t>
  </si>
  <si>
    <t>(# de graduados que participaron en el diseño estrategias/ # de estrategias planeadas)*100</t>
  </si>
  <si>
    <t>$ 0</t>
  </si>
  <si>
    <t>Se diseño y  se logro por parte de Planeaciòn,  la  aprobaciòn de la estrategia  con los graduados que permita la participaciòn de un mayor nùmero de exalumnos en las actividades del INFOTEP.</t>
  </si>
  <si>
    <t xml:space="preserve">Ejecuciòn de la Estrategia </t>
  </si>
  <si>
    <t>Por ejecutar</t>
  </si>
  <si>
    <t>Cantidad de graduados que participan de las estrategias</t>
  </si>
  <si>
    <t># de graduados que participaron de las estrategias</t>
  </si>
  <si>
    <t>Por ejecutar en 3 trimestres  faltantes</t>
  </si>
  <si>
    <t>Diseñar y poner en marcha una estrategia institucional para el fortalecimiento e implementación de iniciativas de emprendimiento de los estudiantes y docentes de la institución</t>
  </si>
  <si>
    <t>Hacer acompañamientos efectivos a los emprendedores beneficiados en los concursos de emprendimiento del INFOTEP en  convocatoria de emprendimientos locales, regionales y/o nacionales</t>
  </si>
  <si>
    <t>Número de emprendimientos beneficiados con acompañamientos en convocatorias locales, regionales y/o nacionales</t>
  </si>
  <si>
    <t># de emprendimientos beneficiados con acompañamientos en convocatorias locales, regionales y/o nacionales</t>
  </si>
  <si>
    <t>Vicerrectoría Académica: Coordinación de investigación - Ian David Criollo</t>
  </si>
  <si>
    <t>*Seguimientos a la ejecución de unidades empresariales beneficiadas en convocatorias "Concurso de Emprendimiento 2021-2022" Bussines start up para la preparación en la participación de eventos locales y Nacionales. Convocatoria Fondo Emprender
*Contratación de Asesor de Emprendimiento</t>
  </si>
  <si>
    <t>*Informes de seguimiento de la Unidades empresariales beneficiadas.
*Contrato de Asesor de Emprendimiento.</t>
  </si>
  <si>
    <t>Participar en eventos y ferias de emprendimiento  a nivel local, regional y/o nacionales</t>
  </si>
  <si>
    <t>Cantidad participaciones efectivas en eventos de emprendimiento a nivel local, regional y/o nacional</t>
  </si>
  <si>
    <t># de participaciones efectivas en eventos de emprendimiento a nivel local, regional y/o nacional</t>
  </si>
  <si>
    <t>*Se realizan reuniones preparatorias en el marco bajo el convenio de cooperación de Grupos de Investigación con INFOTEP Ciégana a fin de coordinar acciones de intercambios conocimiento investigativo y a su vez acciones en torno a la cultura de emprendimiento.
*Preparación de la Feria Interna de Emprendimiento con la asignatura de Iniciativa Empresarial.</t>
  </si>
  <si>
    <t>*Soporte de reunión Infotep ciénaga.
Soporte de Convenio de cooperación suscrito.</t>
  </si>
  <si>
    <t>Hacer seguimiento a los modelos de negocios de los beneficiados  de los concursos de emprendimiento 2021 y 2022</t>
  </si>
  <si>
    <t xml:space="preserve">Cantidad de seguimientos efectivos a los  beneficiados con los concursos de emprendimiento 2021 y 2022 </t>
  </si>
  <si>
    <t># de seguimientos efectivos a los  beneficiados con los concursos de emprendimiento 2021 y 2023</t>
  </si>
  <si>
    <t>Informes de seguimiento Asesor Emprendimiento a beneficiarios de las convocatorias 2021-2022</t>
  </si>
  <si>
    <t>Implementar las acciones de la política conducentes al apoyo institucional de una iniciativa de emprendimiento</t>
  </si>
  <si>
    <t>Porcentaje de acciones de la política de emprendimiento implementadas</t>
  </si>
  <si>
    <t>(# de acciones de la política de emprendimiento implementadas / # de acciones de la política de emprendimiento planeadas)*100</t>
  </si>
  <si>
    <t>*Informes de asesoría a los emprendimientos beneficiados del Concurso 2021 y 2022, asi como sensibilizaciones realizadas en jornadas de Inducción.</t>
  </si>
  <si>
    <t>Acceso, permanencia y graduación</t>
  </si>
  <si>
    <t>Incrementar la cantidad estudiantes que acceden, permanecen y se gradúan del INFOTEP</t>
  </si>
  <si>
    <t>Implementar estrategias orientadas a la permanencia estudiantil</t>
  </si>
  <si>
    <t>Cantidad de estudiantes impactados con las estrategias de permanencia</t>
  </si>
  <si>
    <t># de estudiantes impactados</t>
  </si>
  <si>
    <t>Vicerrectoría Académica: Coordinación de Bienestar - Surisadays Baena</t>
  </si>
  <si>
    <t>ATENCIÓN PRE HOSPITALARIA 7, BONOS DE TRANSPORTES 12, CAMPAÑAS ESPECIALES DE PROTECCIÓN ESPECÍFICA DE LA SALUD 5, ENTREGA DE CAMISETAS 55, INFOFIT 	120, MICROFÚTBOL	14, MUSICA 19, ORIENTACIÓN PSICOLOGICA 57, 0OTROS INCENTIVOS NO MONETARIOS 90, PRESTAMOS DE PORTATILES	66, PROMOCIÓN DE LA SALUD Y PREVENCIÓN DE LA ENFERMEDAD 53, KARATE 6, ORIENTACIÓN PSICOLOGICA 33.</t>
  </si>
  <si>
    <t>Carpeta de Evidencias Bienestar</t>
  </si>
  <si>
    <t>Medir el impacto de la implementación del plan de acceso, permanencia y graduación estudiantil a través porcentaje de  retención de la población estudiantil por periodo</t>
  </si>
  <si>
    <t>Porcentaje de estudiantes que permanecen durante el ciclo educativo</t>
  </si>
  <si>
    <t># de estudiantes nuevos admitidos e inscritos + # de estudiantes antiguos matriculados (estudiantes de segundo semestre en adelante, que renuevan cada período académico su matrícula) - # de desertores (quienes abandonan la carrera de manera temporal o definitiva) - # estudiantes que terminaron cuarto semestre (quienes culminan de manera exitosa sus estudios)] / # total de estudiantes de la institución</t>
  </si>
  <si>
    <t>Vicerrectoría Académica: Coordinación Académica y Bienestar - Surisadays Baena y Jamina Henry</t>
  </si>
  <si>
    <t xml:space="preserve">En la ejecución del plan de acceso, permanencia y graduación para este trimestre se realizaron asesorias grupales e individuales para el reforzamieto de las competencias matematicas y las competencias comunicativas, se realiza seguimiento al desempeño de los estudiantes y se les brinda asesorias en temas escenciales como lo son: presentación de trabajos escritos, realización de diapositivas, como realizar una exposición exitosa, etc. 
También se apoya a los profesores de las diferentes asignaturas en temas relacionados con las competencias en investigación, lectura, escritura y oratoria.
Desde el componente de Salud se realizan seguimientos a los estudiantes que presentan excusas medicas e incapacidades. Tambien se realiza sencibilización en temas de interes para el cuidado de su salud fisica y se realiza seguimiento especial a aquellas estudiantes que se encuentren en periodo de  gestación y lactanncia.     </t>
  </si>
  <si>
    <t>Carpeta de Evidencias Coordinación Académica</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</si>
  <si>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</si>
  <si>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</si>
  <si>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transversal</t>
  </si>
  <si>
    <t>Número de beneficiarios</t>
  </si>
  <si>
    <t>Coordinación Académica: Jamina Henry</t>
  </si>
  <si>
    <t xml:space="preserve">La institución esta realizando entrenamiento en la metodologia de presentación de las pruebas T&amp;T a los estudiantes incritos para realizar las evaluaciones y a los que estan proximos a ser evaluados. </t>
  </si>
  <si>
    <t>Incremento de puntos en los resultados de las pruebas Saber T&amp;T  de los estudiantes  respecto a la vigencia anterior</t>
  </si>
  <si>
    <t>Puntuación global de las pruebas T&amp;T respecto a la vigencia anterior</t>
  </si>
  <si>
    <t xml:space="preserve">En la revisión del informe de reporte de resultados historico, el puntaje global obtenido por la institución es de 85 puntos. </t>
  </si>
  <si>
    <t>Carpeta Evidencias Coordinación Académica</t>
  </si>
  <si>
    <t>Disminuir el porcentaje de ausencia intersemestral a nivel institucional</t>
  </si>
  <si>
    <t>Desarrollar  acciones con miras a reducir el porcentaje de estudiantes no matriculados de los programas académicos</t>
  </si>
  <si>
    <t>Porcentaje de reducción de la tasa de ausencias intersemestrales</t>
  </si>
  <si>
    <t>(# de estudiantes que no se matriculan en el semestre t/# de estudiantes matriculados en el semestre t-1)*100</t>
  </si>
  <si>
    <t>Vicerrectoría Académica: Coordinación Bienestar - Surisadays Baena</t>
  </si>
  <si>
    <t>Implementar la política de educación inclusiva e interculturalidad</t>
  </si>
  <si>
    <t>Formular la política de educación inclusiva</t>
  </si>
  <si>
    <t>Documento de política formulado</t>
  </si>
  <si>
    <t>Número de documentos de políticas formuladas</t>
  </si>
  <si>
    <t xml:space="preserve">Objetivo 5: Lograr la igualdad entre los géneros y empoderar a todas las mujeres y las niñas
</t>
  </si>
  <si>
    <t xml:space="preserve">SE HIZO ENTREGA DE LOS ESTUDIOS PREVIOS Y LOS DOCUMENTOS DE CONTRATACION A AREA DE JURIDICA. </t>
  </si>
  <si>
    <t>Conformar el grupo élite de educación inclusiva e interculturalidad</t>
  </si>
  <si>
    <t># de docentes vinculados al grupo élite</t>
  </si>
  <si>
    <t>Número de docentes vinculados</t>
  </si>
  <si>
    <t>% de docentes del grupo élite certificado/</t>
  </si>
  <si>
    <t># de docentes del grupo élite certificado/# total de docentes miembros del equipo élite</t>
  </si>
  <si>
    <t>Desarrollar acciones para implementar la política de educación e interculturalidad</t>
  </si>
  <si>
    <t>Porcentaje de cumplimiento de las acciones de la política de educación e interculturalidad</t>
  </si>
  <si>
    <t># numero de acciones desarrolladas / # numero de acciones planeadas</t>
  </si>
  <si>
    <t xml:space="preserve">ESTA ACCION SE REALIZARA LUEGO DE LA CONSTRUCCION DE LA POLITICA DE INCLUSION E INTERCULTURALIDAD. </t>
  </si>
  <si>
    <t>Investigación - Ciencia, tecnología e innovación</t>
  </si>
  <si>
    <t>Diseñar proyectos de investigación sobre educación inclusiva e interculturalidad y equidad género</t>
  </si>
  <si>
    <t>Incrementar los productos de investigación generados a través del grupo de investigación, semillero de investigación y el grupo de emprendimiento de la institución</t>
  </si>
  <si>
    <t>Documento de generación de conocimiento de los grupos y semillero de investigación y emprendimiento</t>
  </si>
  <si>
    <t># de productos propios generados de la gestión investigativa institucional</t>
  </si>
  <si>
    <t>Objetivo 9 Industria, Innovación e Infraestructura</t>
  </si>
  <si>
    <t>*Se realiza Plan de acción Investigativo Profesoral 2023 con seguimiento Bimensual a fin de coordinar la entrega de producciómn investigativa por los profesores de Infotep.
*Contratación para la realización de producción Investigativa (Artículos) en torno al Laboratorio de Innovación Turística.
*Se realiza contratación de Asesor de Grupo de Investigación.
*Se coordinan reuniones de trabajo en relación con la Producción conjunta de productos de investigación en el Marco del Convenio de cooperación con Infotep Ciénaga.
*Se Coordina la presentación de propuesta cultural de lenguas Palenque y Creole Convocatoria Mincultura bajo el enfoque de lenguas nativas.</t>
  </si>
  <si>
    <t>*Planes de Acción Profesoral por Profesor 2023.
*Contrato suscrito Producciómn Investigativa.
*Soporte de Radicación del proyecto.</t>
  </si>
  <si>
    <t>Conformar y consolidar la bolsa de estímulos a la producción investigativa institucional</t>
  </si>
  <si>
    <t>Acto administrativo de aprobación de la bolsa de estímulos a la producción investigativa institucional</t>
  </si>
  <si>
    <t># de actos administrativos de aprobación de la bolsa de estímulos</t>
  </si>
  <si>
    <t>*Se realiza presentación ante Consejo Directivo para la aprobación del Acuerdo Bolsa de estímulos a la producción investigativa. Aprobado con observaciones</t>
  </si>
  <si>
    <t>Borrador del Acuerdo
Acta Consejo Directivo-</t>
  </si>
  <si>
    <t>Cantidad de productos de investigación generados que acceden a la bolsa de estímulos de producción investigativa</t>
  </si>
  <si>
    <t># de números de productos de investigación generados a través de la bolsa de estímulosn a la producción investigativa</t>
  </si>
  <si>
    <t>*Falta Aprobación del Acuerdo</t>
  </si>
  <si>
    <t>Desarrollar la Convocatoria Interna de Proyectos de Investigación 2023</t>
  </si>
  <si>
    <t>Cantidad de proyectos de Investigación presentados</t>
  </si>
  <si>
    <t># de proyectos de Investigación presentados</t>
  </si>
  <si>
    <t xml:space="preserve">*Se realiza presentación preliminar de 7 Proyectos de Investigación semilleros de Investigación. </t>
  </si>
  <si>
    <t>Soportes de evaluaciones de proyectos.
Soportes y registros fotográficos del proceso 2023</t>
  </si>
  <si>
    <t>Publicar los resultados de investigación</t>
  </si>
  <si>
    <t>Cantidad de productos de investigación publicables</t>
  </si>
  <si>
    <t># número de artículos publicables</t>
  </si>
  <si>
    <t>*A la espera de postular artículos de Investigación en formulación.</t>
  </si>
  <si>
    <t>Vincular estudiantes en los semilleros de investigación de la institución</t>
  </si>
  <si>
    <t xml:space="preserve">Participación de estudiantes en los semilleros de investigación </t>
  </si>
  <si>
    <t># de estudiantes que conforma los semilleros de investigación institucional</t>
  </si>
  <si>
    <t>*Registro de 14 Estudiantes en semillero de Investigación.
*Contratación Asesor Semillero de Investigación.</t>
  </si>
  <si>
    <t>*Registro de 14 Estudiantes en semillero de Investigación.
*Contrato Suscrito 2023.</t>
  </si>
  <si>
    <t>Capacitar a los miembros del grupo y semillero de investigación con la formación pertinente y necesaria para el desarrollo de sus actividades</t>
  </si>
  <si>
    <t>Cantidad capacitaciones sobre investigación entregadas a la comunidad educativa</t>
  </si>
  <si>
    <t># de capacitaciones entregadas a la comunidad educativa</t>
  </si>
  <si>
    <t>*Coordinación de 2 capacitaciones:
1. Uso de la Herramienta Scopus - Consulta bibliográfica de artículos de Investigación
2. Uso de la Herramienta Turnitin - Consulta de Similitu de información.</t>
  </si>
  <si>
    <t>*Soporte de las capacitaciones realizadas con los proveedores de la herramienta.</t>
  </si>
  <si>
    <t>Radicar proyecto de investigación producto de la implementación del programa de apropiación social del conocimiento de la cultura isleña</t>
  </si>
  <si>
    <t>Un proyecto de investigación radicado</t>
  </si>
  <si>
    <t># de proyectos radicados</t>
  </si>
  <si>
    <t>No se proyectó para el primer trimestre.</t>
  </si>
  <si>
    <t>Implementar instrumentos de planificación necesarios para el proceso de Investigación.</t>
  </si>
  <si>
    <t>Cantidad de instrumentos de planificación del proceso de investigación implementados</t>
  </si>
  <si>
    <t># numero de instrumentos de planificación implementados</t>
  </si>
  <si>
    <t>*Se presentan:
1. Reglamento de Propiedad Intelectual. Aprobado Consejo Directivo.
2. Bolsa de Estímulos a la producción Investigativa. Aprobado con observaciones.
3. Actualización de la política de Investigación. Pendiente Por presentar ante Consejo Directivo</t>
  </si>
  <si>
    <t>*Borradores de Acuerdos presentados ante Consejo directivo. 
*Acta de Consejo Directivo.</t>
  </si>
  <si>
    <t>Capitalizar los servicios y alianzas en Ciencia, Tecnología e Innovación</t>
  </si>
  <si>
    <t>Cantidad de beneficios recibidos a través de las redes de conocimiento</t>
  </si>
  <si>
    <t># de beneficios recibidos por la participación en redes de conocimiento</t>
  </si>
  <si>
    <t>*Se planifican capacitaciones con Avanciencia (Red de Conocimiento) para generar capacidad investigativa en la comunidad Educativa.
*Se realiza Seminario Internacional de Tusirmo Sostenible y Medio Ambiente en el Marco de la Red de Semilleros de Investigación. REDCOLSI. 28 y 29 de Marzo
*Se realiza contratación de Apoyo Investigación.</t>
  </si>
  <si>
    <t>*Soportes del Seminario realizado
*Soporte contrato Apoyo contratación.</t>
  </si>
  <si>
    <t>Realizar y participar en eventos de Ciencia, Tecnología e Innovación (CTeI) para fomentar la cultura de la investigación en la comunidad educativa</t>
  </si>
  <si>
    <t>Participación efectiva en eventos de CTeI</t>
  </si>
  <si>
    <t># de participaciones efectivas en eventos de CTeI</t>
  </si>
  <si>
    <t>*Se realiza Seminario Internacional de Turismo Sostenible y Medio Ambiente en el Marco de la Red de Semilleros de Investigación. REDCOLSI 28 y 29 de Marzo</t>
  </si>
  <si>
    <t>*Soportes del Seminario realizado</t>
  </si>
  <si>
    <t>Seguimiento a la Ejecución de Proyectos de CTeI - SGR</t>
  </si>
  <si>
    <t>Porcentaje de cumplimiento del Plan de Implementación del Proyecto "Laboratorio de innovación turística"</t>
  </si>
  <si>
    <t>*Se realiza contratación de Asesor SGR.
*Se realizan seguimiento a informes de ejecución del proyecto.
*Inicio de proceso de Contratación de Dotación de Laboratorio de Innovación Turística.
*Contratación de Producción Investigativa.</t>
  </si>
  <si>
    <t>*Contrato suscrito de Asesor SGR.
*Informes de ejecución del proyecto.
*Contratación de Dotación de Laboratorio de Innovación Turística.
*Contrato de Producción Investigativa.</t>
  </si>
  <si>
    <t xml:space="preserve">Porcentaje de Cumplimiento de los compromisos adquiridos en proyectos de CTeI – SGR como aliados estratégicos.  </t>
  </si>
  <si>
    <t>Asistencia a reuniones de Seguimiento: Proyecto Gestión de Riesgos-UNAL,.
Informes de contratación de personal proyectos Energía EDDAS.
Informes de entrega Proyectos CUC.</t>
  </si>
  <si>
    <t>Evidencias reuniones de seguimiento proyecto UNAL.
Informes de contratación de personal proyectos Energía EDDAS.
Informes de entrega Proyectos CUC.</t>
  </si>
  <si>
    <t>Generar productos de investigación resultado de programas o proyectos sobre educación inclusiva e interculturalidad y equidad género</t>
  </si>
  <si>
    <t>Número de productos de investigación sobre educación  inclusiva e interculturalidad y equidad género  generados</t>
  </si>
  <si>
    <t># productos de investigación sobre educación  inclusiva e interculturalidad y equidad género  generados</t>
  </si>
  <si>
    <t>*Se Coordina la presentación de propuesta cultural de lenguas Palenque y Creole Convocatoria Mincultura bajo el enfoque de lenguas nativas.</t>
  </si>
  <si>
    <t>*Reporte de radicación del proyecto ante Mincultura.</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</si>
  <si>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</si>
  <si>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</si>
  <si>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</si>
  <si>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implementación del modelo de autoevaluación institucional y de programas</t>
  </si>
  <si>
    <t>(# de acciones implementadas/ # de acciones formuladas) * 100</t>
  </si>
  <si>
    <t xml:space="preserve">Objetivo 4 </t>
  </si>
  <si>
    <t xml:space="preserve">El modelo de autoevaluación se encuentra en revision. </t>
  </si>
  <si>
    <t>Ejecutar los planes de mejoramiento de autoevaluación institucional y de programas</t>
  </si>
  <si>
    <t>Porcentaje de cumplimiento del plan de mejoramiento de autoevaluación institucional y de programas</t>
  </si>
  <si>
    <t>(# de acciones de mejora cumplidas / # de acciones planteadas en el plan de mejora) * 100</t>
  </si>
  <si>
    <t xml:space="preserve">Los planes de mejoramiento se encuentran en revision, se les asignará responsables segun la pertinencia para posterimente inciar con la implmentacion y el seguimiento. </t>
  </si>
  <si>
    <t>TOTAL RECURSOS DE NACIÓN DE INVERSIÓN COMPONENTE MISIONAL 2023</t>
  </si>
  <si>
    <t>TOTAL RECURSOS DE NACION DE FUNCIONAMIENTO COMPONENTE MISIONAL 2023</t>
  </si>
  <si>
    <t>TOTAL RECURSOS PROPIOS DE FUNCIONAMIENTO COMPONENTE MISIONAL 2024</t>
  </si>
  <si>
    <t>TOTAL RECURSOS PROPIOS DE INVERSIÓN COMPONENTE MISIONAL 2023</t>
  </si>
  <si>
    <t>MISIONAL 2023</t>
  </si>
  <si>
    <t>PLAN DE ACCIÓN 2023: COMPONENTE GESTIÓN INSTITUCIONAL
 INSTITUTO NACIONAL DE FORMACIÓN TÉCNICA PROFESIONAL DE SAN ANDRÉS Y PROVIDENCIA - INFOTEP SAI</t>
  </si>
  <si>
    <t>POLÍTICA INSTITUCIONAL, MIPG O MISIONAL ASOCIADA</t>
  </si>
  <si>
    <t>RESPONSABLES DE LA EJECUCION</t>
  </si>
  <si>
    <t xml:space="preserve">TRIM I </t>
  </si>
  <si>
    <t xml:space="preserve">TRIM III </t>
  </si>
  <si>
    <t xml:space="preserve">TRIM IV </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</si>
  <si>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</si>
  <si>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</si>
  <si>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</si>
  <si>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Gestión Estratégica de Talento Humano</t>
  </si>
  <si>
    <t>Porcentaje de implementación de los planes de talento humano contemplados en la dimensión respectiva de MIPG</t>
  </si>
  <si>
    <t>(# de acciones implementadas / # de acciones planeadas)*100</t>
  </si>
  <si>
    <t>Objetivo 8: Promover el crecimiento económico inclusivo y sostenible, el empleo y el trabajo decente para todos</t>
  </si>
  <si>
    <t>Jefe de Talento Humano  - Geraldine Gordon</t>
  </si>
  <si>
    <t>Se promedian llos porcentajes de cada una de los planes de talento humano</t>
  </si>
  <si>
    <t>Aumentar la planta de personal de docentes</t>
  </si>
  <si>
    <t>Planta de personal de docentes aumentada</t>
  </si>
  <si>
    <t># de docentes nuevos vinculados a la institución</t>
  </si>
  <si>
    <t>Jefe de Talento Humano - Geraldine Gordon</t>
  </si>
  <si>
    <t>Ejecutar el plan de desarrollo profesoral definido por la institución</t>
  </si>
  <si>
    <t>Cantidad de profesores capacitados</t>
  </si>
  <si>
    <t># de profesores capacitados</t>
  </si>
  <si>
    <t xml:space="preserve">Se realiza capacitación a 13 profesores en aspectos relacionacionados con la misionalidad institucional.. </t>
  </si>
  <si>
    <t>Diseñar e implementar un programa de capacitaciones y estímulos para los servidores que trabajan en el proceso de atención al ciudadano</t>
  </si>
  <si>
    <t>Gestión Estratégica de Talento Humano + Servicio al ciudadano</t>
  </si>
  <si>
    <t>Cantidad de programas de estímulos y capacitaciones diseñados</t>
  </si>
  <si>
    <t># de programas de estímulos y capacitaciones diseñados</t>
  </si>
  <si>
    <t>Jefe de Talento Humano + Líder de Servicio al Ciudadano  - Geraldine Gordon + Janelle Forbes</t>
  </si>
  <si>
    <t>En lo que ha transcurrido del año, se han autorizado incentivos de un día libre a funcionarios por cumplir años durante los meses de enero, febrero y marzo y también se ha pagado bonificación a diversos funcionarios por cumplir un año más de servicio en la institución</t>
  </si>
  <si>
    <t>Porcentaje de implementación del programa de capacitación y estímulos para los servidores de servicio al ciudadano</t>
  </si>
  <si>
    <t># de actividades del programa implementadas / # de actividades del programa  planeadas)*100</t>
  </si>
  <si>
    <t xml:space="preserve">Se han brindado diversas capacitaciones a los funcionarios en temas administrativos, presupuestales, actualizaciones de MIPG, FURAG. </t>
  </si>
  <si>
    <t>Registros fotográficos</t>
  </si>
  <si>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</si>
  <si>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</si>
  <si>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</si>
  <si>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</si>
  <si>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Geraldine Gordon + Jhinezhka Davis</t>
  </si>
  <si>
    <t>_ Inicio de la actualización  la Matriz de identificación de peligros, evaluación y valoración de los riesgos.                                               _ Formulación de las necesidades de capacitación, Inducción y entrenamiento en SGSST para su consolidación en el Plan Institucional de Capacitaciones. _Actualización del programa de inspección.                                                                         _Inicio de las actualización los requisitos legales aplicables a la organización. _Documentación de la asignación de los recursos financieros, humanos, técnicos y de otra índole requeridos para la implementación, mantenimiento y continuidad del Sistema de Gestión de Seguridad y Salud en el Trabajo.                       _Realización de reuniones programadas del COPASST.                                                                    _Realización de las reuniones programadas trimestralmente del CCL. _Actualización del  programa de estilo de vida saludable.                                                         _Registro certificado microbiológico de agua potable apto para consumo humano</t>
  </si>
  <si>
    <t>Varios archivos entregados</t>
  </si>
  <si>
    <t>Apostar por la integridad integridad en el actuar de los servidores y contratistas de la entidad, mediante la puesta en marcha del plan de trabajo de la política de Integridad y las acciones planteadas en los componentes adicionales del plan anticorrupción y atención al ciudadano</t>
  </si>
  <si>
    <t>Política de Integridad</t>
  </si>
  <si>
    <t>Puesta en marcha de iniciativas para fomentar la  apropiación de los valores   del código y sus prácticas asociadas, como eje central para la prevención de la corrupción, la lucha contra el soborno y/o fraude</t>
  </si>
  <si>
    <t># de actividades apropiación del código implementadas / # de actividades planeadas)*100</t>
  </si>
  <si>
    <t>Objetivo 16: Promover sociedades justas, pacíficas e inclusivas</t>
  </si>
  <si>
    <t>% de riesgos de corrupción, soborno o fraude NO materializados como consecuencia del actuar íntegro de los colaboradores del INFOTEP</t>
  </si>
  <si>
    <t>Jefe de Talento Humano - Geraldine Gordon + Control Interno - Avelino Meza</t>
  </si>
  <si>
    <t>No se requiere para el periodo reportado.</t>
  </si>
  <si>
    <t>Desarrollo de mecanismos o acciones para prevenir y controlar la aparición de conflictos de interés en la institución</t>
  </si>
  <si>
    <t>Direccionamiento estratégico, planeación y MIPG</t>
  </si>
  <si>
    <t>Fortalecer la gobernabilidad de la institución por medio de la puesta en marcha de todas las políticas y planes institucionales (Misionales y MIPG)</t>
  </si>
  <si>
    <t>Definir e implementar el documento estratégico para un horizonte de diez (10) años</t>
  </si>
  <si>
    <t>Planeación Institucional</t>
  </si>
  <si>
    <t>Documento Plan Estratégico 2023-2033 Aprobado por el Consejo Directivo</t>
  </si>
  <si>
    <t># de documentos aprobados</t>
  </si>
  <si>
    <t xml:space="preserve">Lideran: Rectoría y Planeación con apoyo de todos los procesos </t>
  </si>
  <si>
    <t>Se tiene el documento formulado y listo para presentar a aprobación del consejo directivo de la institución. En este se tiene planteadas las metas acorde a las necesidades de la reguón, la aprobación de la redefinición institucional y los lineamientos de educación superior del Ministerio de Educación Nacional.</t>
  </si>
  <si>
    <t>Ejecución del Plan Estratégico 2023-2033</t>
  </si>
  <si>
    <t>(% de actividades ejecutadas / % de actividades planeadas)*100</t>
  </si>
  <si>
    <t>Formular participativamente las políticas requeridas de acuerdo con la normativa vigente</t>
  </si>
  <si>
    <t># de documentos formulados</t>
  </si>
  <si>
    <t>Planeación + Bienestar Estudiantil - Nerieth May y Surisadays Baena</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</si>
  <si>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</si>
  <si>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</si>
  <si>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Porcentaje de ejecución presupuestal (obligación)</t>
  </si>
  <si>
    <t>Total presupuesto obligado / Total presupuesto comprometido</t>
  </si>
  <si>
    <t>Vicerrectoría Administrativa y Financiera - Marlon Mitchell Humphries</t>
  </si>
  <si>
    <t>$ 882.388.547,50</t>
  </si>
  <si>
    <t>Porcentaje de ejecución del plan anual de adquisiciones</t>
  </si>
  <si>
    <t>Total plan anual de adquisiciones contratado/ Total plan anual de adquisiciones proyectado</t>
  </si>
  <si>
    <t>Gestionar adecuada, pertinente y eficientemente las compras y contrataciones públicas de la institución, basado en los lineamientos normativos para tal fin</t>
  </si>
  <si>
    <t>Compras y contratación pública</t>
  </si>
  <si>
    <t>Porcentaje de cumplimiento de los lineamientos planteados en la política de compras y contratación pública</t>
  </si>
  <si>
    <t>(# de actividades o lineamientos de la política ejecutados/ # de actividades o lineamientos de la política planteados)*100</t>
  </si>
  <si>
    <t xml:space="preserve">No se presentó reporte por parte del líder.					</t>
  </si>
  <si>
    <t>Fortalecer la relación del INFOTEP con sus grupos de valor mediante el uso de las tecnologías de Información y la adopción e implementación de los lineamientos establecidos en la Política de Gobierno Digital.</t>
  </si>
  <si>
    <t>Gobierno Digital</t>
  </si>
  <si>
    <t>(%) Porcentaje de avances en la implementación de la Política de Gobierno Digital.</t>
  </si>
  <si>
    <t xml:space="preserve"> Actividades Planeadas (AP) / Actividades Ejecutadas (AE)*100</t>
  </si>
  <si>
    <t>Objetivo 9: Construir infraestructuras resilientes, promover la industrialización sostenible y fomentar la innovación</t>
  </si>
  <si>
    <t xml:space="preserve">Gestión Tecnológica de la Información y de las Comunicaciones </t>
  </si>
  <si>
    <t>-Plan estrategico de tecnologias de la información PETI
-Administración del servidor de dominio
-Gestión de la red institucional
-Gestión del Sistema de video vigilancia</t>
  </si>
  <si>
    <t>Gestionar el nivel de riesgos asociados a los activos de información de la institución para incrementar la seguridad digital.</t>
  </si>
  <si>
    <t>Seguridad Digital</t>
  </si>
  <si>
    <t>(%)Porcentaje de avance en la Implementación del Modelo de Seguridad y Privacidad de la Información.</t>
  </si>
  <si>
    <t>Actividades Planeadas (AP) / Actividades Ejecutadas (AE) * 100</t>
  </si>
  <si>
    <t>Líder de TI,  Chief Información Security Oficer (CISO)</t>
  </si>
  <si>
    <t>-Diligenciamiento de la herremienta de autodiagnostico para medir el avance en la implementación de la politica de Seguridadad Digital.
-Gestion de riesgos de Seguridad Digital.
-Gestion de usuarios directorio activo.
-Gestión de usuarios Q10.
-Gestion de usuarios Gsuite.
-Backup de aplicativo Novasoft y Q10</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</si>
  <si>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</si>
  <si>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</si>
  <si>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 de ejecución del nuevo Plan de acción  defensa jurídica 2023</t>
  </si>
  <si>
    <t>(# de Actividades ejecutadas / #actividades planeadas) x 100</t>
  </si>
  <si>
    <t>Se realizaron las capacitaciones previstas en la Política de Defensa Juridica, en los temas de Estudios previos y Pliegos de condiciones.</t>
  </si>
  <si>
    <t>Fotografias y listados de asistencia.</t>
  </si>
  <si>
    <t>Mejora Normativa</t>
  </si>
  <si>
    <t>Porcentaje de actualización del normograma de acuerdo con el nuevo mapa de procesos institucional</t>
  </si>
  <si>
    <t xml:space="preserve">#  de normogramas de procesos actualizados / # total de procesos </t>
  </si>
  <si>
    <t>Aumentar los niveles de satisfacción del cliente internos y de los grupos de valor con la prestación de los servicios y trámites de la institución</t>
  </si>
  <si>
    <t>Servicio al ciudadano</t>
  </si>
  <si>
    <t>Porcentaje de mejora en la satisfacción del cliente con la prestación de los servicios y trámites institucionales</t>
  </si>
  <si>
    <t>(# de usuarios que manifiestan satisfacción con los servicios institucionales / # de usuarios atendidos) *100</t>
  </si>
  <si>
    <t>Coordinación de Calidad - Janelle Forbes</t>
  </si>
  <si>
    <t>Porcentaje de PQRSDF contestadas en los tiempos de ley</t>
  </si>
  <si>
    <t># de PQRSDF contestadas en los términos de ley / # total de PQRSDF recibidas</t>
  </si>
  <si>
    <t>Porcentaje de mejoras a la prestación de los servicios en los canales telefónico, chatbot y whatsapp implementadas</t>
  </si>
  <si>
    <t># de mejoras a los canales de atención implementados / # de mejoras a los canales de atención planeadas</t>
  </si>
  <si>
    <t>Objetivo 10: Reducción de las desigualdades</t>
  </si>
  <si>
    <t>Traducción a lenguaje claro de los documentos de cara al ciudadano de la institución, (guías, formatos, manuales, normas o procedimientos), teniendo en cuenta la guía del Departamento Nacional de Planeación</t>
  </si>
  <si>
    <t># de documentos traducidos al lenguaje claro</t>
  </si>
  <si>
    <t>Objetivo 10: Reducir la desigualdad en y entre los países</t>
  </si>
  <si>
    <t>Evaluar el impacto del uso de los documentos traducidos a lenguaje claro</t>
  </si>
  <si>
    <t># de informes de evaluación del uso de lenguaje claro en los documentos</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</si>
  <si>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</si>
  <si>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</si>
  <si>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</si>
  <si>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</si>
  <si>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</si>
  <si>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Se proyecta su realización para el próximo periodo a reportar.</t>
  </si>
  <si>
    <t>Conversatorios sobre las políticas de inclusión e interculturalidad y la de Igualdad, Equidad de Género, Orientaciones Sexuales y No Discriminación</t>
  </si>
  <si>
    <t>Participación Ciudadana</t>
  </si>
  <si>
    <t>Cantidad de espacios de participación ciudadana desarrollados con los grupos de valor</t>
  </si>
  <si>
    <t># de espacios de participación ciudadana</t>
  </si>
  <si>
    <t>Coordinación de Bienestar - Surisadays Baena</t>
  </si>
  <si>
    <t>Encuentro regional de Extensión - Nodo Caribe de REU</t>
  </si>
  <si>
    <t>Coordinación de Extensión y Proyección Social - Julliet Orozco Baena</t>
  </si>
  <si>
    <t>Conversatorio para la divulgación de los resultados del Laboratorio de Innovación</t>
  </si>
  <si>
    <t>Coordinación de Investigación - Ian David Criollo</t>
  </si>
  <si>
    <t>Favorecer espacios de participación ciudadana en las acciones de rendición de cuentas del INFOTEP</t>
  </si>
  <si>
    <t>Comunicaciones + Planeación + Líderes de procesos</t>
  </si>
  <si>
    <t>Avanzar en la consolidación del sistema de gestión de calidad de la institución</t>
  </si>
  <si>
    <t>Fortalecimiento organizacional y simplificación de procesos</t>
  </si>
  <si>
    <t>Porcentaje del sistema de gestión de calidad modificado y actualizado de acuerdo con los lineamientos del nuevo manual SIG</t>
  </si>
  <si>
    <t>(porcentaje de avance del manual SIG modificado y actualizado/Total de requerimientos del SIG)</t>
  </si>
  <si>
    <t>Durante el trimestre se han parametrizado 9 formatos para adición y 1 para modificación, de los cuales se ha realizado apoyo a las diferentes áreas en la elaboración y modificación de las mismas.</t>
  </si>
  <si>
    <t>https://drive.google.com/drive/folders/1Vlc5Z71nhgb0NhPfsdoFBzeexwkggEVU</t>
  </si>
  <si>
    <t>Promover a nivel institucional el seguimiento a la gestión y el desempeño de las áreas, con el fin de conocer permanentemente los avances en la obtención de los resultados previstos en la planeación institucional</t>
  </si>
  <si>
    <t>Seguimiento y evaluación al desempeño institucional</t>
  </si>
  <si>
    <t>Porcentaje de avance de las metas institucionales</t>
  </si>
  <si>
    <t>(porcentaje de avance en los indicadores institucionales/ porcentaje de avance en los indicadores planeado)</t>
  </si>
  <si>
    <t>Mejorar el desempeño del INFOTEP en la medición del FURAG</t>
  </si>
  <si>
    <t>% de mejoramiento en los resultados del MIPG medidos a través del FURAG</t>
  </si>
  <si>
    <t>% de mejoramiento en los resultados del FURAG</t>
  </si>
  <si>
    <t>Garantizar el derecho fundamental del acceso a la información pública mediante el cumplimiento de los lineamientos de la ley 1712 de 2014 y Resolución 1519 de 2020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</si>
  <si>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</si>
  <si>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</si>
  <si>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</si>
  <si>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</si>
  <si>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</si>
  <si>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</si>
  <si>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</si>
  <si>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</si>
  <si>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</si>
  <si>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$ 11.751.568</t>
  </si>
  <si>
    <t>1.Continuando con la implementación de nuestro Programa de Gestión Documental-PGD 2020-2023, se realiza contratación de los apoyos tecnicos cuyas actividades a desarrollar seran desarrollar de manera eficiente y ordenada el proceso de gestión documental a partir del ciclo vital del documento desagregado en las ocho operaciones que los componen (planeación, producción, gestión y trámite, organización, transferencias, disposición final, preservación a largo plazo y valoración). 2. Teniendo en cuenta que durantes las visitas desarrolladas a cada productor documental y en virtud a solicitudes en cuanto a la produccion documental se refiere de algunas areas, se realiza contratación de profesional para realizar actualización y/o modificación a las TRD de la institución, dador que las TRD son un instrumento archivísticos de control, administración de la producción documental y generación de garantías institucionales ya que la gestión es dinámica y sus cambios (orgánicos, funcionales y procedimentales) se reflejan en la producción documental.</t>
  </si>
  <si>
    <t>.Contrato de apoyo de Cindy Mendoza. -Contrato de apoyo de Karen Martinez. -Contrato de profesional de Liliana Torres.</t>
  </si>
  <si>
    <t>Generar, consolidar y divulgar continuamente la información estadística producida por las distintas áreas del INFOTEP con el fin de  mejorar la efectividad de la gestión institucional</t>
  </si>
  <si>
    <t>Gestión Estadística</t>
  </si>
  <si>
    <t>Porcentaje de cumplimiento del plan de acción de gestión estadística</t>
  </si>
  <si>
    <t># de acciones del plan de gestión estadística efectivamente cumplidas/ # de acciones del plan de gestión estadística planeadas</t>
  </si>
  <si>
    <t>Promover buenas prácticas para la gestión y divulgación del conocimiento generado propio de las labores de los funcionarios y contratistas de la entidad</t>
  </si>
  <si>
    <t>Gestión del Conocimiento y la Innovación</t>
  </si>
  <si>
    <t>Porcentaje de implementación del plan de acción de la política de gestión del conocimiento y la innovación</t>
  </si>
  <si>
    <t>Coordinación de Investigación con todos los líderes de procesos - Ian David Criollo</t>
  </si>
  <si>
    <t>*Contratación Asesor de Implementación de la política de gestión del conocimiento y la innovación.
*Ajuste a la política de gestión del conocimiento y la innovación.</t>
  </si>
  <si>
    <t>*Contrato suscrito.
*Boorador de la política a la espera de observaciones del Comité de Gestión del Conocimiento.</t>
  </si>
  <si>
    <t>Visibilizar la gestión institucional con el fin de posicionar al INFOTEP a nivel local, nacional e internacional</t>
  </si>
  <si>
    <t>Institucional de Comunicaciones</t>
  </si>
  <si>
    <t xml:space="preserve">Cantidad de estrategias de comunicaciones y divulgación implementadas
</t>
  </si>
  <si>
    <t># de estrategias divulgados</t>
  </si>
  <si>
    <t>Líder de comunicaciones - Andrés Escalona Rendón</t>
  </si>
  <si>
    <t>El equipo de comunicaciones, liderando la estrategia de Infotep Avanza a través de redes sociales, presentó durante el trimestre 27 posts de difusión entre facebook e instagram. Se hizo la emisión de 2 boletines.</t>
  </si>
  <si>
    <t xml:space="preserve">https://drive.google.com/drive/folders/1wk3OZZL19DjQo-1pXOpwheffa64o2IB_?usp=drive_link </t>
  </si>
  <si>
    <t>Porcentaje de favorabilidad de la imagen institucional</t>
  </si>
  <si>
    <t>% de favorabilidad</t>
  </si>
  <si>
    <t>Fomentar la sostenibilidad y un entorno ambientalmente sano dentro del desarrollo de la misionalidad del INFOTEP como institución educativa y de formación superior, de conformidad con lo dispuesto en los lineamientos de la política ambiental</t>
  </si>
  <si>
    <t>Gestión Ambiental</t>
  </si>
  <si>
    <t>Implementar los lineamientos de corto y mediano plazo contempladas en la política  ambiental</t>
  </si>
  <si>
    <t>(# de acciones implementadas/ # de acciones planeadas)*100</t>
  </si>
  <si>
    <t>Objetivo 6: Garantizar la disponibilidad de agua y su gestión sostenible y el saneamiento para todos
Objetivo 12: Garantizar modalidades de consumo y producción sostenibles
Objetivo 13: Adoptar medidas urgentes para combatir el cambio climático y sus efectos</t>
  </si>
  <si>
    <t>SE CONTRATÓ A UNA PROFESIONAL PARA QUE AYUDE EN LA IMPLEMENTACIÓN DE LA POLITICA AMBIENTAL</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</si>
  <si>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</si>
  <si>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</si>
  <si>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autorregulación en la institución</t>
  </si>
  <si>
    <t>Control Interno</t>
  </si>
  <si>
    <t>Acciones para fomentar la cultura de autocontrol y autorregulación</t>
  </si>
  <si>
    <t>Control Interno - Andrés Meza</t>
  </si>
  <si>
    <t>Implementar actividades de monitoreo y supervisión continua en la entidad</t>
  </si>
  <si>
    <t>Acciones de monitoreo y supervisión para la mejora contínua</t>
  </si>
  <si>
    <t>Infraestructura</t>
  </si>
  <si>
    <t>Dotar y adecuar la institución con los recursos físicos y tecnológicos necesarios</t>
  </si>
  <si>
    <t>Adecuar la infraestructura física del INFOTEP para una prestación segura y eficiente del servicio educativo Hacer las adecuaciones mejoras necesarias para la sostenibilidad de la infraestrucura física y tecnológica de la institución</t>
  </si>
  <si>
    <t>Infraestructura física y tecnológica</t>
  </si>
  <si>
    <t>Cantidad de mts² de la institución adecuados y dotados</t>
  </si>
  <si>
    <t># de mts² adecuados y dotados</t>
  </si>
  <si>
    <t>SE CONTRATÓ UN PROFESIONAL DE LA INGENIERA Y/O ARQUITECTURA PARA LA REALIZACION DE LOS PRESUPUESTOS REQUERIDOS, SE TIENE PROGRAMADO EN EL SIGUIENTE TRIMESTRE LA ADJUDICACION DE LOS PROCESOS QUE SE PUEDAN REALIZAR TENIENDO EN CUENTA LOS RECURSOS DISPONIBLES</t>
  </si>
  <si>
    <t>Adquirir la dotación necesaria el mejoramiento la infraestructura física del INFOTEP para una prestación segura y eficiente del servicio educativo</t>
  </si>
  <si>
    <t>Porcentaje de elementos de dotación  adquiridos</t>
  </si>
  <si>
    <t># de elementos de dotación adquiridos / # de elementos de dotación planeados</t>
  </si>
  <si>
    <t>NO SE HAN ADQUIRIDO ELEMENTOS DE DOTACION EN EL PRIMER TRIMESTRE DEL AÑO</t>
  </si>
  <si>
    <t>Realizar las gestiones pertinentes para la obtención de una sede propia para el INFOTEP de San Andrés</t>
  </si>
  <si>
    <t>Iniciativa formulada</t>
  </si>
  <si>
    <t># de iniciativas formuladas</t>
  </si>
  <si>
    <t>Rectoría - Silvia Montoya</t>
  </si>
  <si>
    <t>A LA FECHA SE HA CONVERSADO CON EL MINISTERIO DE EDUCACION, COORDINACION DEL GRUPO DE FORTALECIMIENTO ESTRATEGICO PARA ADELANTAR LAS GESTIONES ANTE LA ADMINISTRACION DEPARTAMENTAL PARA LA ADQUISICION DE UN LOTE O UNA NUEVA SEDE</t>
  </si>
  <si>
    <t>Gestión financiera</t>
  </si>
  <si>
    <t>Implementar acciones para el aumento de ingresos por recursos propios del INFOTEP</t>
  </si>
  <si>
    <t xml:space="preserve">
Gestión presupuestal y eficiencia del gasto público y planeación institucional</t>
  </si>
  <si>
    <t>% de aumento de ingresos por recursos propios</t>
  </si>
  <si>
    <t>% de aumento de recursos propios</t>
  </si>
  <si>
    <t>Vicerrectoría Administrativa y Financiera - Marlon Mitchel Humphries</t>
  </si>
  <si>
    <t>DEL TOTAL RECAUDADO EN EL PRIMER TRIMESTRE DEL AÑO EL 88% CORRESPONDE A RECURSOS NACION</t>
  </si>
  <si>
    <t>TOTAL METAS DEL COMPONENTE INSTITUCIONAL</t>
  </si>
  <si>
    <t>TOTAL RECURSOS DE NACIÓN DE INVERSIÓN COMPONENTE INSTITUCIONAL 2023</t>
  </si>
  <si>
    <t>TOTAL RECURSOS DE NACIÓN DE FUNCIONAMIENTO COMPONENTE INSTITUCIONAL 2023</t>
  </si>
  <si>
    <t>TOTAL RECURSOS DE PROPIOS DE INVERSIÓN COMPONENTE INSTITUCIONAL 2023</t>
  </si>
  <si>
    <t>TOTAL COMPONENTE INSTITUCIONAL 2023</t>
  </si>
  <si>
    <t>FECHA</t>
  </si>
  <si>
    <t>VERSIÓN</t>
  </si>
  <si>
    <t>CAMBIOS</t>
  </si>
  <si>
    <t>Se definen la estructura y metas del plan de acción 2022</t>
  </si>
  <si>
    <t>Se modifica la meta de emprendimiento para el 2022, de 3 a 4 iniciativas de emprendimiento financiadas</t>
  </si>
  <si>
    <t>Redistribución de recursos para las líneas temáticas de Permanencia, Investigación, Emprendimiento, Talento Humano, Direccionamiento estratégico (políticas de fortalecimiento organizacional y  gestión estadística) e infraestructura física</t>
  </si>
  <si>
    <t>Se incluye meta e indicador de  de retención estudiantil en la línea de permanencia y graduación</t>
  </si>
  <si>
    <t>Se incluye la meta de puntos porcentuales de incremento en las pruebas saber T&amp;T</t>
  </si>
  <si>
    <t>Se modifica el indicador de deserción junto con su fórmula</t>
  </si>
  <si>
    <t>Se modifican las metas asociadas a la política de integridad</t>
  </si>
  <si>
    <t>Se incluye una meta para la política de servicio al ciudadano</t>
  </si>
  <si>
    <t>Se modifica (disminuye de 17 a 16) la meta para la política de racionalización de trámites, articulada con el plan anticorrupción en el componente correspondiente. Ya que al finalizar la priorización de los trámites a racionalizar se identifica que hay un trámite que por su naturaleza no se le puede aplicar racionalización en esta vigencia</t>
  </si>
  <si>
    <t>Se incluyen dos espacios de participación ciudadana en la política con el mismo nombre, quedando articulada con el plan anticorrupción</t>
  </si>
  <si>
    <t>enero de 2022</t>
  </si>
  <si>
    <t>Se corrigen las metas de los componentes de alianzas estratégicas e idiomas, de acuerdo con las sugerencias del consejo directivo</t>
  </si>
  <si>
    <t>febrero de 2022</t>
  </si>
  <si>
    <t>Se incluye la ficha técnica de indicadores</t>
  </si>
  <si>
    <t>Se corrige el presupuesto asignado de las líneas de participación ciudadana y gestión académica</t>
  </si>
  <si>
    <t>Rezagado</t>
  </si>
  <si>
    <t>Aceptable</t>
  </si>
  <si>
    <t>Sobresaliente</t>
  </si>
  <si>
    <t>Supera lo programado</t>
  </si>
  <si>
    <t>No reportado</t>
  </si>
  <si>
    <t>No requiere reporte en este periodo</t>
  </si>
  <si>
    <t>Eficacia</t>
  </si>
  <si>
    <t>Eficiencia</t>
  </si>
  <si>
    <t>Efectividad</t>
  </si>
  <si>
    <t>Calidad</t>
  </si>
  <si>
    <t>Impacto/resultado</t>
  </si>
  <si>
    <t>Producto</t>
  </si>
  <si>
    <t>Gestión</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</si>
</sst>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_-&quot;$&quot;\ * #,##0_-;\-&quot;$&quot;\ * #,##0_-;_-&quot;$&quot;\ * &quot;-&quot;??_-;_-@"/>
    <numFmt numFmtId="165" formatCode="#,##0;\(#,##0\)"/>
    <numFmt numFmtId="166" formatCode="_-&quot;$&quot;\ * #,##0_-;\-&quot;$&quot;\ * #,##0_-;_-&quot;$&quot;\ * &quot;-&quot;_-;_-@"/>
    <numFmt numFmtId="167" formatCode="&quot;$&quot;\ #,##0;[Red]\-&quot;$&quot;\ #,##0"/>
    <numFmt numFmtId="168" formatCode="_-&quot;$&quot;\ * #,##0.00_-;\-&quot;$&quot;\ * #,##0.00_-;_-&quot;$&quot;\ * &quot;-&quot;??_-;_-@"/>
    <numFmt numFmtId="169" formatCode="mmmm&quot; de &quot;yyyy"/>
  </numFmts>
  <fonts count="21">
    <font>
      <sz val="11.0"/>
      <color theme="1"/>
      <name val="Arial"/>
      <scheme val="minor"/>
    </font>
    <font>
      <b/>
      <sz val="11.0"/>
      <color theme="0"/>
      <name val="Book Antiqua"/>
    </font>
    <font/>
    <font>
      <b/>
      <sz val="28.0"/>
      <color theme="0"/>
      <name val="Calibri"/>
    </font>
    <font>
      <sz val="11.0"/>
      <color theme="1"/>
      <name val="Book Antiqua"/>
    </font>
    <font>
      <b/>
      <sz val="11.0"/>
      <color theme="1"/>
      <name val="Book Antiqua"/>
    </font>
    <font>
      <b/>
      <sz val="11.0"/>
      <color rgb="FF000000"/>
      <name val="Book Antiqua"/>
    </font>
    <font>
      <b/>
      <sz val="11.0"/>
      <color theme="1"/>
      <name val="Calibri"/>
    </font>
    <font>
      <sz val="11.0"/>
      <color rgb="FFFF0000"/>
      <name val="Book Antiqua"/>
    </font>
    <font>
      <sz val="11.0"/>
      <color rgb="FF000000"/>
      <name val="Book Antiqua"/>
    </font>
    <font>
      <sz val="10.0"/>
      <color theme="1"/>
      <name val="Book Antiqua"/>
    </font>
    <font>
      <sz val="11.0"/>
      <color rgb="FF000000"/>
      <name val="Arial"/>
    </font>
    <font>
      <sz val="10.0"/>
      <color theme="1"/>
      <name val="Calibri"/>
    </font>
    <font>
      <u/>
      <sz val="11.0"/>
      <color theme="1"/>
      <name val="Book Antiqua"/>
    </font>
    <font>
      <sz val="11.0"/>
      <color theme="1"/>
      <name val="Arial"/>
    </font>
    <font>
      <b/>
      <sz val="11.0"/>
      <color rgb="FFFFFFFF"/>
      <name val="Book Antiqua"/>
    </font>
    <font>
      <b/>
      <sz val="11.0"/>
      <color rgb="FF000000"/>
      <name val="Calibri"/>
    </font>
    <font>
      <sz val="11.0"/>
      <color theme="1"/>
      <name val="Tahoma"/>
    </font>
    <font>
      <u/>
      <sz val="11.0"/>
      <color theme="10"/>
      <name val="Arial"/>
    </font>
    <font>
      <sz val="11.0"/>
      <color rgb="FFC55A11"/>
      <name val="Book Antiqua"/>
    </font>
    <font>
      <b/>
      <sz val="9.0"/>
      <color theme="1"/>
      <name val="Book Antiqua"/>
    </font>
  </fonts>
  <fills count="8">
    <fill>
      <patternFill patternType="none"/>
    </fill>
    <fill>
      <patternFill patternType="lightGray"/>
    </fill>
    <fill>
      <patternFill patternType="solid">
        <fgColor rgb="FF002060"/>
        <bgColor rgb="FF002060"/>
      </patternFill>
    </fill>
    <fill>
      <patternFill patternType="solid">
        <fgColor rgb="FF0097CC"/>
        <bgColor rgb="FF0097CC"/>
      </patternFill>
    </fill>
    <fill>
      <patternFill patternType="solid">
        <fgColor theme="0"/>
        <bgColor theme="0"/>
      </patternFill>
    </fill>
    <fill>
      <patternFill patternType="solid">
        <fgColor rgb="FFFFFFFF"/>
        <bgColor rgb="FFFFFFFF"/>
      </patternFill>
    </fill>
    <fill>
      <patternFill patternType="solid">
        <fgColor rgb="FFC00000"/>
        <bgColor rgb="FFC00000"/>
      </patternFill>
    </fill>
    <fill>
      <patternFill patternType="solid">
        <fgColor rgb="FFCC0000"/>
        <bgColor rgb="FFCC0000"/>
      </patternFill>
    </fill>
  </fills>
  <borders count="64">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thin">
        <color rgb="FF000000"/>
      </top>
    </border>
    <border>
      <right style="medium">
        <color rgb="FF000000"/>
      </right>
      <top style="medium">
        <color rgb="FF000000"/>
      </top>
      <bottom style="thin">
        <color rgb="FF000000"/>
      </bottom>
    </border>
    <border>
      <left style="medium">
        <color rgb="FF000000"/>
      </left>
      <right style="thin">
        <color rgb="FF000000"/>
      </right>
    </border>
    <border>
      <left style="thin">
        <color rgb="FF000000"/>
      </left>
      <right style="thin">
        <color rgb="FF000000"/>
      </right>
    </border>
    <border>
      <right style="medium">
        <color rgb="FF000000"/>
      </right>
      <top style="thin">
        <color rgb="FF000000"/>
      </top>
      <bottom style="thin">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thin">
        <color rgb="FF000000"/>
      </right>
      <bottom style="thin">
        <color rgb="FF000000"/>
      </bottom>
    </border>
    <border>
      <left style="thin">
        <color rgb="FF000000"/>
      </left>
      <right style="medium">
        <color rgb="FF000000"/>
      </right>
      <top style="thin">
        <color rgb="FF000000"/>
      </top>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style="thin">
        <color rgb="FF000000"/>
      </right>
      <bottom style="medium">
        <color rgb="FF000000"/>
      </bottom>
    </border>
    <border>
      <left style="thin">
        <color rgb="FF000000"/>
      </left>
      <right/>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thin">
        <color rgb="FF000000"/>
      </left>
      <top style="medium">
        <color rgb="FF000000"/>
      </top>
      <bottom style="medium">
        <color rgb="FF000000"/>
      </bottom>
    </border>
    <border>
      <left style="thin">
        <color rgb="FF000000"/>
      </left>
      <top style="thin">
        <color rgb="FF000000"/>
      </top>
      <bottom style="medium">
        <color rgb="FF000000"/>
      </bottom>
    </border>
    <border>
      <left style="thin">
        <color rgb="FF000000"/>
      </left>
      <right/>
      <top style="medium">
        <color rgb="FF000000"/>
      </top>
    </border>
    <border>
      <left style="thin">
        <color rgb="FF000000"/>
      </left>
      <right style="thin">
        <color rgb="FF000000"/>
      </right>
      <top/>
      <bottom style="thin">
        <color rgb="FF000000"/>
      </bottom>
    </border>
    <border>
      <left style="thin">
        <color rgb="FF000000"/>
      </left>
      <right/>
    </border>
    <border>
      <left style="thin">
        <color rgb="FF000000"/>
      </left>
      <right/>
      <bottom style="thin">
        <color rgb="FF000000"/>
      </bottom>
    </border>
    <border>
      <left style="medium">
        <color rgb="FF000000"/>
      </left>
      <right style="thin">
        <color rgb="FF000000"/>
      </right>
      <top/>
      <bottom style="thin">
        <color rgb="FF000000"/>
      </bottom>
    </border>
    <border>
      <left style="thin">
        <color rgb="FF000000"/>
      </left>
      <right style="thin">
        <color rgb="FF000000"/>
      </right>
      <top/>
    </border>
    <border>
      <left style="thin">
        <color rgb="FF000000"/>
      </left>
      <right/>
      <top/>
    </border>
    <border>
      <left style="thin">
        <color rgb="FF000000"/>
      </left>
      <right/>
      <top style="thin">
        <color rgb="FF000000"/>
      </top>
      <bottom style="thin">
        <color rgb="FF000000"/>
      </bottom>
    </border>
    <border>
      <left style="thin">
        <color rgb="FF000000"/>
      </left>
      <right/>
      <top style="thin">
        <color rgb="FF000000"/>
      </top>
    </border>
    <border>
      <left/>
      <right style="thin">
        <color rgb="FF000000"/>
      </right>
      <top style="thin">
        <color rgb="FF000000"/>
      </top>
      <bottom style="thin">
        <color rgb="FF000000"/>
      </bottom>
    </border>
    <border>
      <left style="thin">
        <color rgb="FF000000"/>
      </left>
      <right/>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medium">
        <color rgb="FF000000"/>
      </left>
      <top style="medium">
        <color rgb="FF000000"/>
      </top>
      <bottom style="thin">
        <color rgb="FF000000"/>
      </bottom>
    </border>
    <border>
      <right/>
      <top style="medium">
        <color rgb="FF000000"/>
      </top>
      <bottom style="thin">
        <color rgb="FF000000"/>
      </bottom>
    </border>
    <border>
      <left style="medium">
        <color rgb="FF000000"/>
      </left>
      <right style="thin">
        <color rgb="FF000000"/>
      </right>
      <top style="thin">
        <color rgb="FF000000"/>
      </top>
    </border>
    <border>
      <right/>
      <top style="thin">
        <color rgb="FF000000"/>
      </top>
      <bottom style="thin">
        <color rgb="FF000000"/>
      </bottom>
    </border>
    <border>
      <left style="thin">
        <color rgb="FF000000"/>
      </left>
      <right style="thin">
        <color rgb="FF000000"/>
      </right>
      <top style="thin">
        <color rgb="FF000000"/>
      </top>
      <bottom/>
    </border>
    <border>
      <left style="thin">
        <color rgb="FF000000"/>
      </left>
      <right/>
      <top style="thin">
        <color rgb="FF000000"/>
      </top>
      <bottom/>
    </border>
    <border>
      <left style="thin">
        <color rgb="FF000000"/>
      </left>
      <right style="thin">
        <color rgb="FF000000"/>
      </right>
      <top style="medium">
        <color rgb="FF000000"/>
      </top>
      <bottom/>
    </border>
    <border>
      <left style="thin">
        <color rgb="FF000000"/>
      </left>
      <right/>
      <top style="medium">
        <color rgb="FF000000"/>
      </top>
      <bottom/>
    </border>
    <border>
      <left style="medium">
        <color rgb="FF000000"/>
      </left>
      <top style="thin">
        <color rgb="FF000000"/>
      </top>
      <bottom style="thin">
        <color rgb="FF000000"/>
      </bottom>
    </border>
    <border>
      <left style="medium">
        <color rgb="FF000000"/>
      </left>
      <right style="thin">
        <color rgb="FF000000"/>
      </right>
      <bottom style="medium">
        <color rgb="FF000000"/>
      </bottom>
    </border>
    <border>
      <left style="thin">
        <color rgb="FF000000"/>
      </left>
      <right/>
      <bottom/>
    </border>
  </borders>
  <cellStyleXfs count="1">
    <xf borderId="0" fillId="0" fontId="0" numFmtId="0" applyAlignment="1" applyFont="1"/>
  </cellStyleXfs>
  <cellXfs count="33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3" fontId="3" numFmtId="0" xfId="0" applyAlignment="1" applyBorder="1" applyFill="1" applyFont="1">
      <alignment horizontal="center" shrinkToFit="0" vertical="center" wrapText="1"/>
    </xf>
    <xf borderId="5" fillId="0" fontId="2" numFmtId="0" xfId="0" applyBorder="1" applyFont="1"/>
    <xf borderId="6" fillId="0" fontId="2" numFmtId="0" xfId="0" applyBorder="1" applyFont="1"/>
    <xf borderId="7" fillId="4" fontId="4" numFmtId="0" xfId="0" applyBorder="1" applyFill="1" applyFont="1"/>
    <xf borderId="8" fillId="4" fontId="5" numFmtId="0" xfId="0" applyAlignment="1" applyBorder="1" applyFont="1">
      <alignment horizontal="center" shrinkToFit="0" vertical="center" wrapText="1"/>
    </xf>
    <xf borderId="9" fillId="4" fontId="5" numFmtId="0" xfId="0" applyAlignment="1" applyBorder="1" applyFont="1">
      <alignment horizontal="center" shrinkToFit="0" vertical="center" wrapText="1"/>
    </xf>
    <xf borderId="10" fillId="0" fontId="5" numFmtId="0" xfId="0" applyAlignment="1" applyBorder="1" applyFont="1">
      <alignment horizontal="center" shrinkToFit="0" vertical="center" wrapText="1"/>
    </xf>
    <xf borderId="11" fillId="0" fontId="2" numFmtId="0" xfId="0" applyBorder="1" applyFont="1"/>
    <xf borderId="12" fillId="0" fontId="2" numFmtId="0" xfId="0" applyBorder="1" applyFont="1"/>
    <xf borderId="9" fillId="0" fontId="5" numFmtId="0" xfId="0" applyAlignment="1" applyBorder="1" applyFont="1">
      <alignment horizontal="center" shrinkToFit="0" vertical="center" wrapText="1"/>
    </xf>
    <xf borderId="13" fillId="0" fontId="5" numFmtId="0" xfId="0" applyAlignment="1" applyBorder="1" applyFont="1">
      <alignment horizontal="center" shrinkToFit="0" vertical="center" wrapText="1"/>
    </xf>
    <xf borderId="10" fillId="4" fontId="6" numFmtId="0" xfId="0" applyAlignment="1" applyBorder="1" applyFont="1">
      <alignment horizontal="center" shrinkToFit="0" vertical="center" wrapText="1"/>
    </xf>
    <xf borderId="14" fillId="0" fontId="2" numFmtId="0" xfId="0" applyBorder="1" applyFont="1"/>
    <xf borderId="13" fillId="3" fontId="7" numFmtId="0" xfId="0" applyAlignment="1" applyBorder="1" applyFont="1">
      <alignment horizontal="center" shrinkToFit="0" vertical="center" wrapText="1"/>
    </xf>
    <xf borderId="15" fillId="0" fontId="2" numFmtId="0" xfId="0" applyBorder="1" applyFont="1"/>
    <xf borderId="16" fillId="0" fontId="2" numFmtId="0" xfId="0" applyBorder="1" applyFont="1"/>
    <xf borderId="4" fillId="4" fontId="5" numFmtId="0" xfId="0" applyAlignment="1" applyBorder="1" applyFont="1">
      <alignment horizontal="center" shrinkToFit="0" vertical="center" wrapText="1"/>
    </xf>
    <xf borderId="17" fillId="0" fontId="2" numFmtId="0" xfId="0" applyBorder="1" applyFont="1"/>
    <xf borderId="18" fillId="0" fontId="2" numFmtId="0" xfId="0" applyBorder="1" applyFont="1"/>
    <xf borderId="19" fillId="0" fontId="2" numFmtId="0" xfId="0" applyBorder="1" applyFont="1"/>
    <xf borderId="20" fillId="0" fontId="2" numFmtId="0" xfId="0" applyBorder="1" applyFont="1"/>
    <xf borderId="13" fillId="0" fontId="5" numFmtId="0" xfId="0" applyAlignment="1" applyBorder="1" applyFont="1">
      <alignment shrinkToFit="0" vertical="center" wrapText="1"/>
    </xf>
    <xf borderId="21" fillId="0" fontId="5" numFmtId="0" xfId="0" applyAlignment="1" applyBorder="1" applyFont="1">
      <alignment shrinkToFit="0" vertical="center" wrapText="1"/>
    </xf>
    <xf borderId="22" fillId="4" fontId="5" numFmtId="0" xfId="0" applyAlignment="1" applyBorder="1" applyFont="1">
      <alignment shrinkToFit="0" vertical="center" wrapText="1"/>
    </xf>
    <xf borderId="23" fillId="4" fontId="4" numFmtId="0" xfId="0" applyAlignment="1" applyBorder="1" applyFont="1">
      <alignment shrinkToFit="0" vertical="center" wrapText="1"/>
    </xf>
    <xf borderId="23" fillId="4" fontId="4" numFmtId="0" xfId="0" applyAlignment="1" applyBorder="1" applyFont="1">
      <alignment horizontal="center" shrinkToFit="0" vertical="center" wrapText="1"/>
    </xf>
    <xf borderId="23" fillId="4" fontId="4" numFmtId="1" xfId="0" applyAlignment="1" applyBorder="1" applyFont="1" applyNumberFormat="1">
      <alignment horizontal="center" shrinkToFit="0" vertical="center" wrapText="1"/>
    </xf>
    <xf borderId="23" fillId="0" fontId="4" numFmtId="1" xfId="0" applyAlignment="1" applyBorder="1" applyFont="1" applyNumberFormat="1">
      <alignment horizontal="center" shrinkToFit="0" vertical="center" wrapText="1"/>
    </xf>
    <xf borderId="20" fillId="0" fontId="4" numFmtId="0" xfId="0" applyAlignment="1" applyBorder="1" applyFont="1">
      <alignment horizontal="center" shrinkToFit="0" vertical="center" wrapText="1"/>
    </xf>
    <xf borderId="23" fillId="4" fontId="4" numFmtId="164" xfId="0" applyAlignment="1" applyBorder="1" applyFont="1" applyNumberFormat="1">
      <alignment shrinkToFit="0" vertical="center" wrapText="1"/>
    </xf>
    <xf borderId="24" fillId="4" fontId="4" numFmtId="164" xfId="0" applyAlignment="1" applyBorder="1" applyFont="1" applyNumberFormat="1">
      <alignment horizontal="center" shrinkToFit="0" vertical="center" wrapText="1"/>
    </xf>
    <xf borderId="22" fillId="4" fontId="4" numFmtId="0" xfId="0" applyBorder="1" applyFont="1"/>
    <xf borderId="23" fillId="4" fontId="4" numFmtId="0" xfId="0" applyBorder="1" applyFont="1"/>
    <xf borderId="10" fillId="4" fontId="4" numFmtId="0" xfId="0" applyAlignment="1" applyBorder="1" applyFont="1">
      <alignment vertical="center"/>
    </xf>
    <xf borderId="25" fillId="4" fontId="5" numFmtId="0" xfId="0" applyAlignment="1" applyBorder="1" applyFont="1">
      <alignment shrinkToFit="0" vertical="center" wrapText="1"/>
    </xf>
    <xf borderId="26" fillId="4" fontId="4" numFmtId="0" xfId="0" applyAlignment="1" applyBorder="1" applyFont="1">
      <alignment shrinkToFit="0" vertical="center" wrapText="1"/>
    </xf>
    <xf borderId="26" fillId="4" fontId="4" numFmtId="0" xfId="0" applyAlignment="1" applyBorder="1" applyFont="1">
      <alignment horizontal="center" shrinkToFit="0" vertical="center" wrapText="1"/>
    </xf>
    <xf borderId="26" fillId="4" fontId="4" numFmtId="1" xfId="0" applyAlignment="1" applyBorder="1" applyFont="1" applyNumberFormat="1">
      <alignment horizontal="center" shrinkToFit="0" vertical="center" wrapText="1"/>
    </xf>
    <xf borderId="26" fillId="0" fontId="4" numFmtId="1" xfId="0" applyAlignment="1" applyBorder="1" applyFont="1" applyNumberFormat="1">
      <alignment horizontal="center" shrinkToFit="0" vertical="center" wrapText="1"/>
    </xf>
    <xf borderId="26" fillId="0" fontId="4" numFmtId="0" xfId="0" applyAlignment="1" applyBorder="1" applyFont="1">
      <alignment horizontal="center" shrinkToFit="0" vertical="center" wrapText="1"/>
    </xf>
    <xf borderId="26" fillId="4" fontId="4" numFmtId="164" xfId="0" applyAlignment="1" applyBorder="1" applyFont="1" applyNumberFormat="1">
      <alignment shrinkToFit="0" vertical="center" wrapText="1"/>
    </xf>
    <xf borderId="26" fillId="4" fontId="4" numFmtId="164" xfId="0" applyAlignment="1" applyBorder="1" applyFont="1" applyNumberFormat="1">
      <alignment horizontal="center" shrinkToFit="0" vertical="center" wrapText="1"/>
    </xf>
    <xf borderId="27" fillId="4" fontId="4" numFmtId="164" xfId="0" applyAlignment="1" applyBorder="1" applyFont="1" applyNumberFormat="1">
      <alignment horizontal="center" shrinkToFit="0" vertical="center" wrapText="1"/>
    </xf>
    <xf borderId="28" fillId="4" fontId="4" numFmtId="0" xfId="0" applyBorder="1" applyFont="1"/>
    <xf borderId="29" fillId="4" fontId="4" numFmtId="164" xfId="0" applyBorder="1" applyFont="1" applyNumberFormat="1"/>
    <xf borderId="29" fillId="4" fontId="4" numFmtId="0" xfId="0" applyBorder="1" applyFont="1"/>
    <xf borderId="29" fillId="4" fontId="4" numFmtId="0" xfId="0" applyAlignment="1" applyBorder="1" applyFont="1">
      <alignment shrinkToFit="0" wrapText="1"/>
    </xf>
    <xf borderId="30" fillId="4" fontId="4" numFmtId="0" xfId="0" applyBorder="1" applyFont="1"/>
    <xf borderId="31" fillId="4" fontId="5" numFmtId="0" xfId="0" applyAlignment="1" applyBorder="1" applyFont="1">
      <alignment shrinkToFit="0" vertical="center" wrapText="1"/>
    </xf>
    <xf borderId="32" fillId="4" fontId="4" numFmtId="0" xfId="0" applyAlignment="1" applyBorder="1" applyFont="1">
      <alignment horizontal="center" shrinkToFit="0" vertical="center" wrapText="1"/>
    </xf>
    <xf borderId="32" fillId="4" fontId="8" numFmtId="165" xfId="0" applyAlignment="1" applyBorder="1" applyFont="1" applyNumberFormat="1">
      <alignment horizontal="right" vertical="center"/>
    </xf>
    <xf borderId="32" fillId="4" fontId="4" numFmtId="164" xfId="0" applyAlignment="1" applyBorder="1" applyFont="1" applyNumberFormat="1">
      <alignment horizontal="center" shrinkToFit="0" vertical="center" wrapText="1"/>
    </xf>
    <xf borderId="33" fillId="0" fontId="4" numFmtId="164" xfId="0" applyAlignment="1" applyBorder="1" applyFont="1" applyNumberFormat="1">
      <alignment horizontal="center" shrinkToFit="0" vertical="center" wrapText="1"/>
    </xf>
    <xf borderId="33" fillId="0" fontId="4" numFmtId="164" xfId="0" applyAlignment="1" applyBorder="1" applyFont="1" applyNumberFormat="1">
      <alignment vertical="center"/>
    </xf>
    <xf borderId="33" fillId="0" fontId="4" numFmtId="0" xfId="0" applyAlignment="1" applyBorder="1" applyFont="1">
      <alignment horizontal="center" shrinkToFit="0" vertical="center" wrapText="1"/>
    </xf>
    <xf borderId="34" fillId="4" fontId="4" numFmtId="164" xfId="0" applyAlignment="1" applyBorder="1" applyFont="1" applyNumberFormat="1">
      <alignment horizontal="center" shrinkToFit="0" vertical="center" wrapText="1"/>
    </xf>
    <xf borderId="35" fillId="4" fontId="5" numFmtId="0" xfId="0" applyAlignment="1" applyBorder="1" applyFont="1">
      <alignment shrinkToFit="0" vertical="center" wrapText="1"/>
    </xf>
    <xf borderId="36" fillId="4" fontId="4" numFmtId="0" xfId="0" applyAlignment="1" applyBorder="1" applyFont="1">
      <alignment horizontal="center" shrinkToFit="0" vertical="center" wrapText="1"/>
    </xf>
    <xf borderId="36" fillId="0" fontId="4" numFmtId="0" xfId="0" applyAlignment="1" applyBorder="1" applyFont="1">
      <alignment horizontal="center" shrinkToFit="0" vertical="center" wrapText="1"/>
    </xf>
    <xf borderId="36" fillId="0" fontId="4" numFmtId="3" xfId="0" applyAlignment="1" applyBorder="1" applyFont="1" applyNumberFormat="1">
      <alignment horizontal="center" shrinkToFit="0" vertical="center" wrapText="1"/>
    </xf>
    <xf borderId="36" fillId="4" fontId="4" numFmtId="164" xfId="0" applyAlignment="1" applyBorder="1" applyFont="1" applyNumberFormat="1">
      <alignment horizontal="center" shrinkToFit="0" vertical="center" wrapText="1"/>
    </xf>
    <xf borderId="37" fillId="4" fontId="4" numFmtId="164" xfId="0" applyAlignment="1" applyBorder="1" applyFont="1" applyNumberFormat="1">
      <alignment horizontal="center" shrinkToFit="0" vertical="center" wrapText="1"/>
    </xf>
    <xf borderId="28" fillId="4" fontId="4" numFmtId="9" xfId="0" applyAlignment="1" applyBorder="1" applyFont="1" applyNumberFormat="1">
      <alignment horizontal="center" shrinkToFit="0" vertical="center" wrapText="1"/>
    </xf>
    <xf borderId="29" fillId="4" fontId="4" numFmtId="9" xfId="0" applyAlignment="1" applyBorder="1" applyFont="1" applyNumberFormat="1">
      <alignment horizontal="center" shrinkToFit="0" vertical="center" wrapText="1"/>
    </xf>
    <xf borderId="29" fillId="4" fontId="4" numFmtId="3" xfId="0" applyAlignment="1" applyBorder="1" applyFont="1" applyNumberFormat="1">
      <alignment horizontal="center" shrinkToFit="0" vertical="center" wrapText="1"/>
    </xf>
    <xf borderId="36" fillId="4" fontId="4" numFmtId="9" xfId="0" applyAlignment="1" applyBorder="1" applyFont="1" applyNumberFormat="1">
      <alignment horizontal="center" shrinkToFit="0" vertical="center" wrapText="1"/>
    </xf>
    <xf borderId="36" fillId="0" fontId="4" numFmtId="9" xfId="0" applyAlignment="1" applyBorder="1" applyFont="1" applyNumberFormat="1">
      <alignment horizontal="center" shrinkToFit="0" vertical="center" wrapText="1"/>
    </xf>
    <xf borderId="36" fillId="4" fontId="4" numFmtId="164" xfId="0" applyAlignment="1" applyBorder="1" applyFont="1" applyNumberFormat="1">
      <alignment shrinkToFit="0" vertical="center" wrapText="1"/>
    </xf>
    <xf borderId="37" fillId="4" fontId="4" numFmtId="164" xfId="0" applyAlignment="1" applyBorder="1" applyFont="1" applyNumberFormat="1">
      <alignment shrinkToFit="0" vertical="center" wrapText="1"/>
    </xf>
    <xf borderId="29" fillId="4" fontId="4" numFmtId="0" xfId="0" applyAlignment="1" applyBorder="1" applyFont="1">
      <alignment horizontal="center" vertical="center"/>
    </xf>
    <xf borderId="29" fillId="4" fontId="4" numFmtId="0" xfId="0" applyAlignment="1" applyBorder="1" applyFont="1">
      <alignment shrinkToFit="0" vertical="center" wrapText="1"/>
    </xf>
    <xf borderId="35" fillId="0" fontId="4" numFmtId="0" xfId="0" applyAlignment="1" applyBorder="1" applyFont="1">
      <alignment shrinkToFit="0" vertical="center" wrapText="1"/>
    </xf>
    <xf borderId="36" fillId="0" fontId="4" numFmtId="1" xfId="0" applyAlignment="1" applyBorder="1" applyFont="1" applyNumberFormat="1">
      <alignment horizontal="center" shrinkToFit="0" vertical="center" wrapText="1"/>
    </xf>
    <xf borderId="36" fillId="0" fontId="4" numFmtId="166" xfId="0" applyAlignment="1" applyBorder="1" applyFont="1" applyNumberFormat="1">
      <alignment horizontal="center" shrinkToFit="0" vertical="center" wrapText="1"/>
    </xf>
    <xf borderId="36" fillId="0" fontId="4" numFmtId="164" xfId="0" applyAlignment="1" applyBorder="1" applyFont="1" applyNumberFormat="1">
      <alignment shrinkToFit="0" vertical="center" wrapText="1"/>
    </xf>
    <xf borderId="38" fillId="0" fontId="4" numFmtId="164" xfId="0" applyAlignment="1" applyBorder="1" applyFont="1" applyNumberFormat="1">
      <alignment shrinkToFit="0" vertical="center" wrapText="1"/>
    </xf>
    <xf borderId="28" fillId="0" fontId="4" numFmtId="0" xfId="0" applyBorder="1" applyFont="1"/>
    <xf borderId="29" fillId="0" fontId="4" numFmtId="0" xfId="0" applyBorder="1" applyFont="1"/>
    <xf borderId="29" fillId="0" fontId="9" numFmtId="0" xfId="0" applyAlignment="1" applyBorder="1" applyFont="1">
      <alignment shrinkToFit="0" vertical="center" wrapText="1"/>
    </xf>
    <xf borderId="6" fillId="0" fontId="9" numFmtId="0" xfId="0" applyAlignment="1" applyBorder="1" applyFont="1">
      <alignment shrinkToFit="0" vertical="center" wrapText="1"/>
    </xf>
    <xf borderId="30" fillId="0" fontId="4" numFmtId="0" xfId="0" applyBorder="1" applyFont="1"/>
    <xf borderId="0" fillId="0" fontId="4" numFmtId="0" xfId="0" applyFont="1"/>
    <xf borderId="22" fillId="0" fontId="4" numFmtId="0" xfId="0" applyAlignment="1" applyBorder="1" applyFont="1">
      <alignment shrinkToFit="0" vertical="center" wrapText="1"/>
    </xf>
    <xf borderId="23" fillId="0" fontId="4" numFmtId="0" xfId="0" applyAlignment="1" applyBorder="1" applyFont="1">
      <alignment shrinkToFit="0" vertical="center" wrapText="1"/>
    </xf>
    <xf borderId="23" fillId="0" fontId="4" numFmtId="0" xfId="0" applyAlignment="1" applyBorder="1" applyFont="1">
      <alignment horizontal="center" shrinkToFit="0" vertical="center" wrapText="1"/>
    </xf>
    <xf borderId="23" fillId="0" fontId="4" numFmtId="164" xfId="0" applyAlignment="1" applyBorder="1" applyFont="1" applyNumberFormat="1">
      <alignment shrinkToFit="0" vertical="center" wrapText="1"/>
    </xf>
    <xf borderId="10" fillId="0" fontId="4" numFmtId="164" xfId="0" applyAlignment="1" applyBorder="1" applyFont="1" applyNumberFormat="1">
      <alignment shrinkToFit="0" vertical="center" wrapText="1"/>
    </xf>
    <xf borderId="25" fillId="0" fontId="4" numFmtId="0" xfId="0" applyAlignment="1" applyBorder="1" applyFont="1">
      <alignment shrinkToFit="0" vertical="center" wrapText="1"/>
    </xf>
    <xf borderId="33" fillId="0" fontId="4" numFmtId="0" xfId="0" applyAlignment="1" applyBorder="1" applyFont="1">
      <alignment shrinkToFit="0" vertical="center" wrapText="1"/>
    </xf>
    <xf borderId="26" fillId="0" fontId="4" numFmtId="164" xfId="0" applyAlignment="1" applyBorder="1" applyFont="1" applyNumberFormat="1">
      <alignment shrinkToFit="0" vertical="center" wrapText="1"/>
    </xf>
    <xf borderId="39" fillId="0" fontId="4" numFmtId="164" xfId="0" applyAlignment="1" applyBorder="1" applyFont="1" applyNumberFormat="1">
      <alignment shrinkToFit="0" vertical="center" wrapText="1"/>
    </xf>
    <xf borderId="29" fillId="0" fontId="4" numFmtId="0" xfId="0" applyAlignment="1" applyBorder="1" applyFont="1">
      <alignment shrinkToFit="0" wrapText="1"/>
    </xf>
    <xf borderId="29" fillId="0" fontId="4" numFmtId="0" xfId="0" applyAlignment="1" applyBorder="1" applyFont="1">
      <alignment shrinkToFit="0" vertical="center" wrapText="1"/>
    </xf>
    <xf borderId="9" fillId="4" fontId="10" numFmtId="164" xfId="0" applyAlignment="1" applyBorder="1" applyFont="1" applyNumberFormat="1">
      <alignment horizontal="center" shrinkToFit="0" vertical="center" wrapText="1"/>
    </xf>
    <xf borderId="40" fillId="4" fontId="10" numFmtId="164" xfId="0" applyAlignment="1" applyBorder="1" applyFont="1" applyNumberFormat="1">
      <alignment horizontal="center" shrinkToFit="0" vertical="center" wrapText="1"/>
    </xf>
    <xf borderId="29" fillId="4" fontId="4" numFmtId="9" xfId="0" applyBorder="1" applyFont="1" applyNumberFormat="1"/>
    <xf borderId="13" fillId="4" fontId="4" numFmtId="166" xfId="0" applyAlignment="1" applyBorder="1" applyFont="1" applyNumberFormat="1">
      <alignment horizontal="center" vertical="center"/>
    </xf>
    <xf borderId="30" fillId="4" fontId="4" numFmtId="0" xfId="0" applyAlignment="1" applyBorder="1" applyFont="1">
      <alignment shrinkToFit="0" wrapText="1"/>
    </xf>
    <xf borderId="28" fillId="4" fontId="5" numFmtId="0" xfId="0" applyAlignment="1" applyBorder="1" applyFont="1">
      <alignment shrinkToFit="0" vertical="center" wrapText="1"/>
    </xf>
    <xf borderId="41" fillId="4" fontId="4" numFmtId="0" xfId="0" applyAlignment="1" applyBorder="1" applyFont="1">
      <alignment shrinkToFit="0" vertical="center" wrapText="1"/>
    </xf>
    <xf borderId="29" fillId="4" fontId="4" numFmtId="0" xfId="0" applyAlignment="1" applyBorder="1" applyFont="1">
      <alignment horizontal="center" shrinkToFit="0" vertical="center" wrapText="1"/>
    </xf>
    <xf borderId="29" fillId="0" fontId="4" numFmtId="0" xfId="0" applyAlignment="1" applyBorder="1" applyFont="1">
      <alignment horizontal="center" shrinkToFit="0" vertical="center" wrapText="1"/>
    </xf>
    <xf borderId="29" fillId="0" fontId="4" numFmtId="1" xfId="0" applyAlignment="1" applyBorder="1" applyFont="1" applyNumberFormat="1">
      <alignment horizontal="center" shrinkToFit="0" vertical="center" wrapText="1"/>
    </xf>
    <xf borderId="29" fillId="4" fontId="4" numFmtId="164" xfId="0" applyAlignment="1" applyBorder="1" applyFont="1" applyNumberFormat="1">
      <alignment shrinkToFit="0" vertical="center" wrapText="1"/>
    </xf>
    <xf borderId="42" fillId="0" fontId="2" numFmtId="0" xfId="0" applyBorder="1" applyFont="1"/>
    <xf borderId="29" fillId="4" fontId="4" numFmtId="9" xfId="0" applyAlignment="1" applyBorder="1" applyFont="1" applyNumberFormat="1">
      <alignment horizontal="center" vertical="center"/>
    </xf>
    <xf borderId="29" fillId="0" fontId="4" numFmtId="9" xfId="0" applyAlignment="1" applyBorder="1" applyFont="1" applyNumberFormat="1">
      <alignment horizontal="center" shrinkToFit="0" vertical="center" wrapText="1"/>
    </xf>
    <xf borderId="43" fillId="0" fontId="2" numFmtId="0" xfId="0" applyBorder="1" applyFont="1"/>
    <xf borderId="26" fillId="4" fontId="4" numFmtId="165" xfId="0" applyAlignment="1" applyBorder="1" applyFont="1" applyNumberFormat="1">
      <alignment horizontal="center" shrinkToFit="0" vertical="center" wrapText="1"/>
    </xf>
    <xf borderId="26" fillId="0" fontId="4" numFmtId="165" xfId="0" applyAlignment="1" applyBorder="1" applyFont="1" applyNumberFormat="1">
      <alignment horizontal="center" shrinkToFit="0" vertical="center" wrapText="1"/>
    </xf>
    <xf borderId="33" fillId="0" fontId="2" numFmtId="0" xfId="0" applyBorder="1" applyFont="1"/>
    <xf borderId="27" fillId="4" fontId="10" numFmtId="164" xfId="0" applyAlignment="1" applyBorder="1" applyFont="1" applyNumberFormat="1">
      <alignment shrinkToFit="0" vertical="center" wrapText="1"/>
    </xf>
    <xf borderId="44" fillId="4" fontId="5" numFmtId="0" xfId="0" applyAlignment="1" applyBorder="1" applyFont="1">
      <alignment shrinkToFit="0" vertical="center" wrapText="1"/>
    </xf>
    <xf borderId="41" fillId="4" fontId="4" numFmtId="0" xfId="0" applyAlignment="1" applyBorder="1" applyFont="1">
      <alignment horizontal="center" shrinkToFit="0" vertical="center" wrapText="1"/>
    </xf>
    <xf borderId="41" fillId="4" fontId="11" numFmtId="9" xfId="0" applyAlignment="1" applyBorder="1" applyFont="1" applyNumberFormat="1">
      <alignment horizontal="center" shrinkToFit="0" vertical="center" wrapText="1"/>
    </xf>
    <xf borderId="41" fillId="4" fontId="4" numFmtId="9" xfId="0" applyAlignment="1" applyBorder="1" applyFont="1" applyNumberFormat="1">
      <alignment horizontal="center" vertical="center"/>
    </xf>
    <xf borderId="20" fillId="0" fontId="4" numFmtId="9" xfId="0" applyAlignment="1" applyBorder="1" applyFont="1" applyNumberFormat="1">
      <alignment horizontal="center" vertical="center"/>
    </xf>
    <xf borderId="20" fillId="0" fontId="4" numFmtId="9" xfId="0" applyAlignment="1" applyBorder="1" applyFont="1" applyNumberFormat="1">
      <alignment horizontal="center" shrinkToFit="0" vertical="center" wrapText="1"/>
    </xf>
    <xf borderId="41" fillId="4" fontId="4" numFmtId="164" xfId="0" applyAlignment="1" applyBorder="1" applyFont="1" applyNumberFormat="1">
      <alignment shrinkToFit="0" vertical="center" wrapText="1"/>
    </xf>
    <xf borderId="45" fillId="4" fontId="4" numFmtId="164" xfId="0" applyAlignment="1" applyBorder="1" applyFont="1" applyNumberFormat="1">
      <alignment horizontal="center" shrinkToFit="0" vertical="center" wrapText="1"/>
    </xf>
    <xf borderId="46" fillId="4" fontId="4" numFmtId="164" xfId="0" applyAlignment="1" applyBorder="1" applyFont="1" applyNumberFormat="1">
      <alignment horizontal="center" shrinkToFit="0" vertical="center" wrapText="1"/>
    </xf>
    <xf borderId="29" fillId="4" fontId="4" numFmtId="0" xfId="0" applyAlignment="1" applyBorder="1" applyFont="1">
      <alignment vertical="center"/>
    </xf>
    <xf borderId="29" fillId="0" fontId="4" numFmtId="0" xfId="0" applyAlignment="1" applyBorder="1" applyFont="1">
      <alignment horizontal="center" vertical="center"/>
    </xf>
    <xf borderId="29" fillId="4" fontId="4" numFmtId="164" xfId="0" applyAlignment="1" applyBorder="1" applyFont="1" applyNumberFormat="1">
      <alignment horizontal="center" shrinkToFit="0" vertical="center" wrapText="1"/>
    </xf>
    <xf borderId="29" fillId="0" fontId="4" numFmtId="9" xfId="0" applyAlignment="1" applyBorder="1" applyFont="1" applyNumberFormat="1">
      <alignment horizontal="center" vertical="center"/>
    </xf>
    <xf borderId="29" fillId="4" fontId="12" numFmtId="164" xfId="0" applyAlignment="1" applyBorder="1" applyFont="1" applyNumberFormat="1">
      <alignment horizontal="center" shrinkToFit="0" vertical="center" wrapText="1"/>
    </xf>
    <xf borderId="47" fillId="4" fontId="12" numFmtId="164" xfId="0" applyAlignment="1" applyBorder="1" applyFont="1" applyNumberFormat="1">
      <alignment horizontal="center" shrinkToFit="0" vertical="center" wrapText="1"/>
    </xf>
    <xf borderId="29" fillId="4" fontId="4" numFmtId="1" xfId="0" applyAlignment="1" applyBorder="1" applyFont="1" applyNumberFormat="1">
      <alignment horizontal="center" shrinkToFit="0" vertical="center" wrapText="1"/>
    </xf>
    <xf borderId="29" fillId="0" fontId="4" numFmtId="1" xfId="0" applyAlignment="1" applyBorder="1" applyFont="1" applyNumberFormat="1">
      <alignment horizontal="center" vertical="center"/>
    </xf>
    <xf borderId="13" fillId="0" fontId="4" numFmtId="0" xfId="0" applyAlignment="1" applyBorder="1" applyFont="1">
      <alignment horizontal="center" shrinkToFit="0" vertical="center" wrapText="1"/>
    </xf>
    <xf borderId="29" fillId="4" fontId="13" numFmtId="0" xfId="0" applyAlignment="1" applyBorder="1" applyFont="1">
      <alignment shrinkToFit="0" vertical="center" wrapText="1"/>
    </xf>
    <xf borderId="13" fillId="4" fontId="4" numFmtId="164" xfId="0" applyAlignment="1" applyBorder="1" applyFont="1" applyNumberFormat="1">
      <alignment horizontal="center" shrinkToFit="0" vertical="center" wrapText="1"/>
    </xf>
    <xf borderId="48" fillId="4" fontId="4" numFmtId="164" xfId="0" applyAlignment="1" applyBorder="1" applyFont="1" applyNumberFormat="1">
      <alignment horizontal="center" shrinkToFit="0" vertical="center" wrapText="1"/>
    </xf>
    <xf borderId="28" fillId="4" fontId="4" numFmtId="0" xfId="0" applyAlignment="1" applyBorder="1" applyFont="1">
      <alignment shrinkToFit="0" vertical="center" wrapText="1"/>
    </xf>
    <xf borderId="30" fillId="4" fontId="4" numFmtId="0" xfId="0" applyAlignment="1" applyBorder="1" applyFont="1">
      <alignment shrinkToFit="0" vertical="center" wrapText="1"/>
    </xf>
    <xf borderId="7" fillId="4" fontId="4" numFmtId="0" xfId="0" applyAlignment="1" applyBorder="1" applyFont="1">
      <alignment shrinkToFit="0" vertical="center" wrapText="1"/>
    </xf>
    <xf borderId="29" fillId="0" fontId="4" numFmtId="165" xfId="0" applyAlignment="1" applyBorder="1" applyFont="1" applyNumberFormat="1">
      <alignment horizontal="center" vertical="center"/>
    </xf>
    <xf borderId="29" fillId="4" fontId="4" numFmtId="165" xfId="0" applyAlignment="1" applyBorder="1" applyFont="1" applyNumberFormat="1">
      <alignment horizontal="center" shrinkToFit="0" vertical="center" wrapText="1"/>
    </xf>
    <xf borderId="29" fillId="0" fontId="4" numFmtId="165" xfId="0" applyAlignment="1" applyBorder="1" applyFont="1" applyNumberFormat="1">
      <alignment horizontal="center" shrinkToFit="0" vertical="center" wrapText="1"/>
    </xf>
    <xf borderId="47" fillId="4" fontId="4" numFmtId="164" xfId="0" applyAlignment="1" applyBorder="1" applyFont="1" applyNumberFormat="1">
      <alignment horizontal="center" shrinkToFit="0" vertical="center" wrapText="1"/>
    </xf>
    <xf borderId="29" fillId="4" fontId="9" numFmtId="0" xfId="0" applyAlignment="1" applyBorder="1" applyFont="1">
      <alignment shrinkToFit="0" vertical="center" wrapText="1"/>
    </xf>
    <xf borderId="29" fillId="4" fontId="9" numFmtId="0" xfId="0" applyAlignment="1" applyBorder="1" applyFont="1">
      <alignment horizontal="center" shrinkToFit="0" vertical="center" wrapText="1"/>
    </xf>
    <xf borderId="29" fillId="4" fontId="4" numFmtId="1" xfId="0" applyAlignment="1" applyBorder="1" applyFont="1" applyNumberFormat="1">
      <alignment horizontal="center" vertical="center"/>
    </xf>
    <xf borderId="28" fillId="4" fontId="4" numFmtId="9" xfId="0" applyBorder="1" applyFont="1" applyNumberFormat="1"/>
    <xf borderId="28" fillId="4" fontId="6" numFmtId="0" xfId="0" applyAlignment="1" applyBorder="1" applyFont="1">
      <alignment shrinkToFit="0" vertical="center" wrapText="1"/>
    </xf>
    <xf borderId="29" fillId="0" fontId="9" numFmtId="0" xfId="0" applyAlignment="1" applyBorder="1" applyFont="1">
      <alignment horizontal="center" shrinkToFit="0" vertical="center" wrapText="1"/>
    </xf>
    <xf borderId="13" fillId="4" fontId="9" numFmtId="164" xfId="0" applyAlignment="1" applyBorder="1" applyFont="1" applyNumberFormat="1">
      <alignment horizontal="center" shrinkToFit="0" vertical="center" wrapText="1"/>
    </xf>
    <xf borderId="48" fillId="4" fontId="9" numFmtId="164" xfId="0" applyAlignment="1" applyBorder="1" applyFont="1" applyNumberFormat="1">
      <alignment horizontal="center" shrinkToFit="0" vertical="center" wrapText="1"/>
    </xf>
    <xf borderId="24" fillId="4" fontId="4" numFmtId="0" xfId="0" applyAlignment="1" applyBorder="1" applyFont="1">
      <alignment shrinkToFit="0" vertical="center" wrapText="1"/>
    </xf>
    <xf borderId="11" fillId="0" fontId="14" numFmtId="0" xfId="0" applyAlignment="1" applyBorder="1" applyFont="1">
      <alignment shrinkToFit="0" wrapText="1"/>
    </xf>
    <xf borderId="14" fillId="0" fontId="14" numFmtId="0" xfId="0" applyBorder="1" applyFont="1"/>
    <xf borderId="28" fillId="4" fontId="4" numFmtId="9" xfId="0" applyAlignment="1" applyBorder="1" applyFont="1" applyNumberFormat="1">
      <alignment horizontal="center" vertical="center"/>
    </xf>
    <xf borderId="29" fillId="4" fontId="4" numFmtId="3" xfId="0" applyAlignment="1" applyBorder="1" applyFont="1" applyNumberFormat="1">
      <alignment horizontal="center" vertical="center"/>
    </xf>
    <xf borderId="29" fillId="4" fontId="4" numFmtId="0" xfId="0" applyAlignment="1" applyBorder="1" applyFont="1">
      <alignment shrinkToFit="0" vertical="top" wrapText="1"/>
    </xf>
    <xf borderId="28" fillId="4" fontId="4" numFmtId="0" xfId="0" applyAlignment="1" applyBorder="1" applyFont="1">
      <alignment horizontal="center" vertical="center"/>
    </xf>
    <xf borderId="47" fillId="4" fontId="4" numFmtId="164" xfId="0" applyAlignment="1" applyBorder="1" applyFont="1" applyNumberFormat="1">
      <alignment shrinkToFit="0" vertical="center" wrapText="1"/>
    </xf>
    <xf borderId="29" fillId="4" fontId="4" numFmtId="166" xfId="0" applyAlignment="1" applyBorder="1" applyFont="1" applyNumberFormat="1">
      <alignment vertical="center"/>
    </xf>
    <xf borderId="29" fillId="4" fontId="9" numFmtId="9" xfId="0" applyAlignment="1" applyBorder="1" applyFont="1" applyNumberFormat="1">
      <alignment horizontal="center" shrinkToFit="0" vertical="center" wrapText="1"/>
    </xf>
    <xf borderId="29" fillId="0" fontId="9" numFmtId="9" xfId="0" applyAlignment="1" applyBorder="1" applyFont="1" applyNumberFormat="1">
      <alignment horizontal="center" shrinkToFit="0" vertical="center" wrapText="1"/>
    </xf>
    <xf borderId="29" fillId="4" fontId="9" numFmtId="1" xfId="0" applyAlignment="1" applyBorder="1" applyFont="1" applyNumberFormat="1">
      <alignment horizontal="center" shrinkToFit="0" vertical="center" wrapText="1"/>
    </xf>
    <xf borderId="29" fillId="0" fontId="9" numFmtId="1" xfId="0" applyAlignment="1" applyBorder="1" applyFont="1" applyNumberFormat="1">
      <alignment horizontal="center" shrinkToFit="0" vertical="center" wrapText="1"/>
    </xf>
    <xf borderId="13" fillId="0" fontId="9" numFmtId="0" xfId="0" applyAlignment="1" applyBorder="1" applyFont="1">
      <alignment horizontal="center" shrinkToFit="0" vertical="center" wrapText="1"/>
    </xf>
    <xf borderId="47" fillId="4" fontId="4" numFmtId="0" xfId="0" applyAlignment="1" applyBorder="1" applyFont="1">
      <alignment horizontal="center" vertical="center"/>
    </xf>
    <xf borderId="29" fillId="5" fontId="9" numFmtId="0" xfId="0" applyAlignment="1" applyBorder="1" applyFill="1" applyFont="1">
      <alignment horizontal="center" shrinkToFit="0" vertical="center" wrapText="1"/>
    </xf>
    <xf borderId="49" fillId="4" fontId="4" numFmtId="0" xfId="0" applyBorder="1" applyFont="1"/>
    <xf borderId="29" fillId="4" fontId="4" numFmtId="0" xfId="0" applyAlignment="1" applyBorder="1" applyFont="1">
      <alignment horizontal="left" shrinkToFit="0" vertical="center" wrapText="1"/>
    </xf>
    <xf borderId="29" fillId="0" fontId="4" numFmtId="3" xfId="0" applyAlignment="1" applyBorder="1" applyFont="1" applyNumberFormat="1">
      <alignment horizontal="center" shrinkToFit="0" vertical="center" wrapText="1"/>
    </xf>
    <xf borderId="29" fillId="4" fontId="4" numFmtId="9" xfId="0" applyAlignment="1" applyBorder="1" applyFont="1" applyNumberFormat="1">
      <alignment vertical="center"/>
    </xf>
    <xf borderId="26" fillId="4" fontId="4" numFmtId="9" xfId="0" applyAlignment="1" applyBorder="1" applyFont="1" applyNumberFormat="1">
      <alignment horizontal="center" shrinkToFit="0" vertical="center" wrapText="1"/>
    </xf>
    <xf borderId="26" fillId="0" fontId="4" numFmtId="9" xfId="0" applyAlignment="1" applyBorder="1" applyFont="1" applyNumberFormat="1">
      <alignment horizontal="center" shrinkToFit="0" vertical="center" wrapText="1"/>
    </xf>
    <xf borderId="50" fillId="0" fontId="2" numFmtId="0" xfId="0" applyBorder="1" applyFont="1"/>
    <xf borderId="25" fillId="4" fontId="4" numFmtId="0" xfId="0" applyBorder="1" applyFont="1"/>
    <xf borderId="26" fillId="4" fontId="4" numFmtId="0" xfId="0" applyBorder="1" applyFont="1"/>
    <xf borderId="26" fillId="4" fontId="4" numFmtId="0" xfId="0" applyAlignment="1" applyBorder="1" applyFont="1">
      <alignment shrinkToFit="0" wrapText="1"/>
    </xf>
    <xf borderId="51" fillId="4" fontId="4" numFmtId="0" xfId="0" applyBorder="1" applyFont="1"/>
    <xf borderId="7" fillId="4" fontId="4" numFmtId="0" xfId="0" applyAlignment="1" applyBorder="1" applyFont="1">
      <alignment horizontal="center" shrinkToFit="0" vertical="center" wrapText="1"/>
    </xf>
    <xf borderId="0" fillId="0" fontId="4" numFmtId="0" xfId="0" applyAlignment="1" applyFont="1">
      <alignment horizontal="center" shrinkToFit="0" vertical="center" wrapText="1"/>
    </xf>
    <xf borderId="0" fillId="0" fontId="4" numFmtId="1" xfId="0" applyAlignment="1" applyFont="1" applyNumberFormat="1">
      <alignment horizontal="center" shrinkToFit="0" vertical="center" wrapText="1"/>
    </xf>
    <xf borderId="22" fillId="4" fontId="5" numFmtId="0" xfId="0" applyAlignment="1" applyBorder="1" applyFont="1">
      <alignment horizontal="center" shrinkToFit="0" vertical="center" wrapText="1"/>
    </xf>
    <xf borderId="52" fillId="4" fontId="4" numFmtId="166" xfId="0" applyAlignment="1" applyBorder="1" applyFont="1" applyNumberFormat="1">
      <alignment shrinkToFit="0" vertical="center" wrapText="1"/>
    </xf>
    <xf borderId="28" fillId="4" fontId="5" numFmtId="0" xfId="0" applyAlignment="1" applyBorder="1" applyFont="1">
      <alignment horizontal="center" shrinkToFit="0" vertical="center" wrapText="1"/>
    </xf>
    <xf borderId="30" fillId="4" fontId="4" numFmtId="166" xfId="0" applyAlignment="1" applyBorder="1" applyFont="1" applyNumberFormat="1">
      <alignment horizontal="center" shrinkToFit="0" vertical="center" wrapText="1"/>
    </xf>
    <xf borderId="7" fillId="4" fontId="4" numFmtId="166" xfId="0" applyAlignment="1" applyBorder="1" applyFont="1" applyNumberFormat="1">
      <alignment shrinkToFit="0" vertical="center" wrapText="1"/>
    </xf>
    <xf borderId="25" fillId="4" fontId="5" numFmtId="0" xfId="0" applyAlignment="1" applyBorder="1" applyFont="1">
      <alignment horizontal="center" shrinkToFit="0" vertical="center" wrapText="1"/>
    </xf>
    <xf borderId="51" fillId="4" fontId="5" numFmtId="166" xfId="0" applyAlignment="1" applyBorder="1" applyFont="1" applyNumberFormat="1">
      <alignment horizontal="center" shrinkToFit="0" vertical="center" wrapText="1"/>
    </xf>
    <xf borderId="7" fillId="4" fontId="4" numFmtId="167" xfId="0" applyAlignment="1" applyBorder="1" applyFont="1" applyNumberFormat="1">
      <alignment horizontal="center" shrinkToFit="0" vertical="center" wrapText="1"/>
    </xf>
    <xf borderId="7" fillId="4" fontId="5" numFmtId="0" xfId="0" applyAlignment="1" applyBorder="1" applyFont="1">
      <alignment horizontal="center" shrinkToFit="0" vertical="center" wrapText="1"/>
    </xf>
    <xf borderId="0" fillId="0" fontId="4" numFmtId="0" xfId="0" applyAlignment="1" applyFont="1">
      <alignment shrinkToFit="0" vertical="center" wrapText="1"/>
    </xf>
    <xf borderId="0" fillId="0" fontId="14" numFmtId="0" xfId="0" applyFont="1"/>
    <xf borderId="53" fillId="2" fontId="15" numFmtId="0" xfId="0" applyAlignment="1" applyBorder="1" applyFont="1">
      <alignment horizontal="center" shrinkToFit="0" vertical="center" wrapText="1"/>
    </xf>
    <xf borderId="54" fillId="0" fontId="2" numFmtId="0" xfId="0" applyBorder="1" applyFont="1"/>
    <xf borderId="55" fillId="4" fontId="6" numFmtId="0" xfId="0" applyAlignment="1" applyBorder="1" applyFont="1">
      <alignment horizontal="center" shrinkToFit="0" vertical="center" wrapText="1"/>
    </xf>
    <xf borderId="13" fillId="4" fontId="6" numFmtId="0" xfId="0" applyAlignment="1" applyBorder="1" applyFont="1">
      <alignment horizontal="center" shrinkToFit="0" vertical="center" wrapText="1"/>
    </xf>
    <xf borderId="13" fillId="4" fontId="5" numFmtId="0" xfId="0" applyAlignment="1" applyBorder="1" applyFont="1">
      <alignment horizontal="center" shrinkToFit="0" vertical="center" wrapText="1"/>
    </xf>
    <xf borderId="4" fillId="5" fontId="5" numFmtId="0" xfId="0" applyAlignment="1" applyBorder="1" applyFont="1">
      <alignment horizontal="center" shrinkToFit="0" vertical="center" wrapText="1"/>
    </xf>
    <xf borderId="13" fillId="5" fontId="6" numFmtId="0" xfId="0" applyAlignment="1" applyBorder="1" applyFont="1">
      <alignment horizontal="center" shrinkToFit="0" vertical="center" wrapText="1"/>
    </xf>
    <xf borderId="4" fillId="4" fontId="6" numFmtId="0" xfId="0" applyAlignment="1" applyBorder="1" applyFont="1">
      <alignment horizontal="center" shrinkToFit="0" vertical="center" wrapText="1"/>
    </xf>
    <xf borderId="56" fillId="0" fontId="2" numFmtId="0" xfId="0" applyBorder="1" applyFont="1"/>
    <xf borderId="13" fillId="3" fontId="16" numFmtId="0" xfId="0" applyAlignment="1" applyBorder="1" applyFont="1">
      <alignment horizontal="center" shrinkToFit="0" vertical="center" wrapText="1"/>
    </xf>
    <xf borderId="13" fillId="5" fontId="5" numFmtId="0" xfId="0" applyAlignment="1" applyBorder="1" applyFont="1">
      <alignment horizontal="center" shrinkToFit="0" vertical="center" wrapText="1"/>
    </xf>
    <xf borderId="57" fillId="4" fontId="5" numFmtId="0" xfId="0" applyAlignment="1" applyBorder="1" applyFont="1">
      <alignment shrinkToFit="0" vertical="center" wrapText="1"/>
    </xf>
    <xf borderId="58" fillId="4" fontId="5" numFmtId="0" xfId="0" applyAlignment="1" applyBorder="1" applyFont="1">
      <alignment shrinkToFit="0" vertical="center" wrapText="1"/>
    </xf>
    <xf borderId="8" fillId="4" fontId="6" numFmtId="0" xfId="0" applyAlignment="1" applyBorder="1" applyFont="1">
      <alignment horizontal="center" shrinkToFit="0" vertical="center" wrapText="1"/>
    </xf>
    <xf borderId="9" fillId="4" fontId="9" numFmtId="0" xfId="0" applyAlignment="1" applyBorder="1" applyFont="1">
      <alignment horizontal="center" shrinkToFit="0" vertical="center" wrapText="1"/>
    </xf>
    <xf borderId="23" fillId="4" fontId="9" numFmtId="0" xfId="0" applyAlignment="1" applyBorder="1" applyFont="1">
      <alignment horizontal="center" shrinkToFit="0" vertical="center" wrapText="1"/>
    </xf>
    <xf borderId="23" fillId="4" fontId="9" numFmtId="9" xfId="0" applyAlignment="1" applyBorder="1" applyFont="1" applyNumberFormat="1">
      <alignment horizontal="center" shrinkToFit="0" vertical="center" wrapText="1"/>
    </xf>
    <xf borderId="23" fillId="5" fontId="9" numFmtId="9" xfId="0" applyAlignment="1" applyBorder="1" applyFont="1" applyNumberFormat="1">
      <alignment horizontal="center" shrinkToFit="0" vertical="center" wrapText="1"/>
    </xf>
    <xf borderId="59" fillId="4" fontId="4" numFmtId="168" xfId="0" applyAlignment="1" applyBorder="1" applyFont="1" applyNumberFormat="1">
      <alignment horizontal="center" shrinkToFit="0" vertical="center" wrapText="1"/>
    </xf>
    <xf borderId="23" fillId="4" fontId="4" numFmtId="168" xfId="0" applyAlignment="1" applyBorder="1" applyFont="1" applyNumberFormat="1">
      <alignment shrinkToFit="0" vertical="center" wrapText="1"/>
    </xf>
    <xf borderId="59" fillId="4" fontId="9" numFmtId="164" xfId="0" applyAlignment="1" applyBorder="1" applyFont="1" applyNumberFormat="1">
      <alignment horizontal="center" shrinkToFit="0" vertical="center" wrapText="1"/>
    </xf>
    <xf borderId="60" fillId="4" fontId="9" numFmtId="164" xfId="0" applyAlignment="1" applyBorder="1" applyFont="1" applyNumberFormat="1">
      <alignment horizontal="center" shrinkToFit="0" vertical="center" wrapText="1"/>
    </xf>
    <xf borderId="22" fillId="0" fontId="4" numFmtId="9" xfId="0" applyAlignment="1" applyBorder="1" applyFont="1" applyNumberFormat="1">
      <alignment shrinkToFit="0" vertical="center" wrapText="1"/>
    </xf>
    <xf borderId="30" fillId="0" fontId="17" numFmtId="0" xfId="0" applyAlignment="1" applyBorder="1" applyFont="1">
      <alignment horizontal="center" shrinkToFit="0" vertical="center" wrapText="1"/>
    </xf>
    <xf borderId="23" fillId="0" fontId="9" numFmtId="0" xfId="0" applyAlignment="1" applyBorder="1" applyFont="1">
      <alignment shrinkToFit="0" vertical="center" wrapText="1"/>
    </xf>
    <xf borderId="52" fillId="0" fontId="4" numFmtId="0" xfId="0" applyAlignment="1" applyBorder="1" applyFont="1">
      <alignment shrinkToFit="0" vertical="center" wrapText="1"/>
    </xf>
    <xf borderId="29" fillId="5" fontId="9" numFmtId="3" xfId="0" applyAlignment="1" applyBorder="1" applyFont="1" applyNumberFormat="1">
      <alignment horizontal="center" shrinkToFit="0" vertical="center" wrapText="1"/>
    </xf>
    <xf borderId="29" fillId="4" fontId="4" numFmtId="168" xfId="0" applyAlignment="1" applyBorder="1" applyFont="1" applyNumberFormat="1">
      <alignment shrinkToFit="0" vertical="center" wrapText="1"/>
    </xf>
    <xf borderId="29" fillId="4" fontId="9" numFmtId="164" xfId="0" applyAlignment="1" applyBorder="1" applyFont="1" applyNumberFormat="1">
      <alignment shrinkToFit="0" vertical="center" wrapText="1"/>
    </xf>
    <xf borderId="47" fillId="4" fontId="9" numFmtId="164" xfId="0" applyAlignment="1" applyBorder="1" applyFont="1" applyNumberFormat="1">
      <alignment shrinkToFit="0" vertical="center" wrapText="1"/>
    </xf>
    <xf borderId="61" fillId="0" fontId="4" numFmtId="0" xfId="0" applyAlignment="1" applyBorder="1" applyFont="1">
      <alignment shrinkToFit="0" vertical="center" wrapText="1"/>
    </xf>
    <xf borderId="29" fillId="5" fontId="9" numFmtId="1" xfId="0" applyAlignment="1" applyBorder="1" applyFont="1" applyNumberFormat="1">
      <alignment horizontal="center" shrinkToFit="0" vertical="center" wrapText="1"/>
    </xf>
    <xf borderId="28" fillId="0" fontId="4" numFmtId="0" xfId="0" applyAlignment="1" applyBorder="1" applyFont="1">
      <alignment horizontal="center" shrinkToFit="0" vertical="center" wrapText="1"/>
    </xf>
    <xf borderId="30" fillId="0" fontId="4" numFmtId="0" xfId="0" applyAlignment="1" applyBorder="1" applyFont="1">
      <alignment shrinkToFit="0" vertical="center" wrapText="1"/>
    </xf>
    <xf borderId="13" fillId="4" fontId="9" numFmtId="0" xfId="0" applyAlignment="1" applyBorder="1" applyFont="1">
      <alignment horizontal="center" shrinkToFit="0" vertical="center" wrapText="1"/>
    </xf>
    <xf borderId="29" fillId="4" fontId="9" numFmtId="1" xfId="0" applyAlignment="1" applyBorder="1" applyFont="1" applyNumberFormat="1">
      <alignment shrinkToFit="0" vertical="center" wrapText="1"/>
    </xf>
    <xf borderId="29" fillId="5" fontId="9" numFmtId="1" xfId="0" applyAlignment="1" applyBorder="1" applyFont="1" applyNumberFormat="1">
      <alignment shrinkToFit="0" vertical="center" wrapText="1"/>
    </xf>
    <xf borderId="28" fillId="0" fontId="4" numFmtId="0" xfId="0" applyAlignment="1" applyBorder="1" applyFont="1">
      <alignment shrinkToFit="0" vertical="center" wrapText="1"/>
    </xf>
    <xf borderId="29" fillId="0" fontId="17" numFmtId="0" xfId="0" applyAlignment="1" applyBorder="1" applyFont="1">
      <alignment horizontal="left" shrinkToFit="0" vertical="center" wrapText="1"/>
    </xf>
    <xf borderId="29" fillId="4" fontId="9" numFmtId="9" xfId="0" applyAlignment="1" applyBorder="1" applyFont="1" applyNumberFormat="1">
      <alignment shrinkToFit="0" vertical="center" wrapText="1"/>
    </xf>
    <xf borderId="29" fillId="5" fontId="9" numFmtId="9" xfId="0" applyAlignment="1" applyBorder="1" applyFont="1" applyNumberFormat="1">
      <alignment shrinkToFit="0" vertical="center" wrapText="1"/>
    </xf>
    <xf borderId="29" fillId="0" fontId="4" numFmtId="9" xfId="0" applyAlignment="1" applyBorder="1" applyFont="1" applyNumberFormat="1">
      <alignment shrinkToFit="0" vertical="center" wrapText="1"/>
    </xf>
    <xf borderId="29" fillId="0" fontId="17" numFmtId="0" xfId="0" applyAlignment="1" applyBorder="1" applyFont="1">
      <alignment shrinkToFit="0" vertical="center" wrapText="1"/>
    </xf>
    <xf borderId="6" fillId="0" fontId="17" numFmtId="0" xfId="0" applyAlignment="1" applyBorder="1" applyFont="1">
      <alignment horizontal="center" shrinkToFit="0" vertical="center" wrapText="1"/>
    </xf>
    <xf borderId="29" fillId="5" fontId="9" numFmtId="9" xfId="0" applyAlignment="1" applyBorder="1" applyFont="1" applyNumberFormat="1">
      <alignment horizontal="center" shrinkToFit="0" vertical="center" wrapText="1"/>
    </xf>
    <xf borderId="29" fillId="4" fontId="4" numFmtId="168" xfId="0" applyAlignment="1" applyBorder="1" applyFont="1" applyNumberFormat="1">
      <alignment horizontal="center" shrinkToFit="0" vertical="center" wrapText="1"/>
    </xf>
    <xf borderId="29" fillId="4" fontId="9" numFmtId="168" xfId="0" applyAlignment="1" applyBorder="1" applyFont="1" applyNumberFormat="1">
      <alignment horizontal="center" shrinkToFit="0" vertical="center" wrapText="1"/>
    </xf>
    <xf borderId="29" fillId="4" fontId="4" numFmtId="164" xfId="0" applyAlignment="1" applyBorder="1" applyFont="1" applyNumberFormat="1">
      <alignment horizontal="center" vertical="center"/>
    </xf>
    <xf borderId="47" fillId="4" fontId="9" numFmtId="164" xfId="0" applyAlignment="1" applyBorder="1" applyFont="1" applyNumberFormat="1">
      <alignment horizontal="center" shrinkToFit="0" vertical="center" wrapText="1"/>
    </xf>
    <xf borderId="28" fillId="0" fontId="4" numFmtId="9" xfId="0" applyAlignment="1" applyBorder="1" applyFont="1" applyNumberFormat="1">
      <alignment shrinkToFit="0" vertical="center" wrapText="1"/>
    </xf>
    <xf borderId="29" fillId="0" fontId="17" numFmtId="0" xfId="0" applyAlignment="1" applyBorder="1" applyFont="1">
      <alignment horizontal="center" shrinkToFit="0" vertical="center" wrapText="1"/>
    </xf>
    <xf borderId="57" fillId="4" fontId="9" numFmtId="0" xfId="0" applyAlignment="1" applyBorder="1" applyFont="1">
      <alignment horizontal="center" shrinkToFit="0" vertical="center" wrapText="1"/>
    </xf>
    <xf borderId="57" fillId="4" fontId="9" numFmtId="9" xfId="0" applyAlignment="1" applyBorder="1" applyFont="1" applyNumberFormat="1">
      <alignment horizontal="center" shrinkToFit="0" vertical="center" wrapText="1"/>
    </xf>
    <xf borderId="13" fillId="5" fontId="9" numFmtId="9" xfId="0" applyAlignment="1" applyBorder="1" applyFont="1" applyNumberFormat="1">
      <alignment horizontal="center" shrinkToFit="0" vertical="center" wrapText="1"/>
    </xf>
    <xf borderId="57" fillId="4" fontId="4" numFmtId="168" xfId="0" applyAlignment="1" applyBorder="1" applyFont="1" applyNumberFormat="1">
      <alignment shrinkToFit="0" vertical="center" wrapText="1"/>
    </xf>
    <xf borderId="57" fillId="4" fontId="4" numFmtId="164" xfId="0" applyAlignment="1" applyBorder="1" applyFont="1" applyNumberFormat="1">
      <alignment shrinkToFit="0" vertical="center" wrapText="1"/>
    </xf>
    <xf borderId="58" fillId="4" fontId="4" numFmtId="164" xfId="0" applyAlignment="1" applyBorder="1" applyFont="1" applyNumberFormat="1">
      <alignment shrinkToFit="0" vertical="center" wrapText="1"/>
    </xf>
    <xf borderId="8" fillId="4" fontId="6" numFmtId="0" xfId="0" applyAlignment="1" applyBorder="1" applyFont="1">
      <alignment shrinkToFit="0" vertical="center" wrapText="1"/>
    </xf>
    <xf borderId="9" fillId="4" fontId="9" numFmtId="0" xfId="0" applyAlignment="1" applyBorder="1" applyFont="1">
      <alignment shrinkToFit="0" vertical="center" wrapText="1"/>
    </xf>
    <xf borderId="23" fillId="4" fontId="9" numFmtId="1" xfId="0" applyAlignment="1" applyBorder="1" applyFont="1" applyNumberFormat="1">
      <alignment horizontal="center" shrinkToFit="0" vertical="center" wrapText="1"/>
    </xf>
    <xf borderId="23" fillId="5" fontId="4" numFmtId="1" xfId="0" applyAlignment="1" applyBorder="1" applyFont="1" applyNumberFormat="1">
      <alignment horizontal="center" shrinkToFit="0" vertical="center" wrapText="1"/>
    </xf>
    <xf borderId="23" fillId="5" fontId="4" numFmtId="0" xfId="0" applyAlignment="1" applyBorder="1" applyFont="1">
      <alignment shrinkToFit="0" vertical="center" wrapText="1"/>
    </xf>
    <xf borderId="23" fillId="5" fontId="9" numFmtId="3" xfId="0" applyAlignment="1" applyBorder="1" applyFont="1" applyNumberFormat="1">
      <alignment horizontal="center" shrinkToFit="0" vertical="center" wrapText="1"/>
    </xf>
    <xf borderId="24" fillId="4" fontId="4" numFmtId="164" xfId="0" applyAlignment="1" applyBorder="1" applyFont="1" applyNumberFormat="1">
      <alignment shrinkToFit="0" vertical="center" wrapText="1"/>
    </xf>
    <xf borderId="4" fillId="0" fontId="9" numFmtId="0" xfId="0" applyAlignment="1" applyBorder="1" applyFont="1">
      <alignment readingOrder="0" shrinkToFit="0" vertical="center" wrapText="1"/>
    </xf>
    <xf borderId="29" fillId="5" fontId="4" numFmtId="9" xfId="0" applyAlignment="1" applyBorder="1" applyFont="1" applyNumberFormat="1">
      <alignment horizontal="center" shrinkToFit="0" vertical="center" wrapText="1"/>
    </xf>
    <xf borderId="29" fillId="5" fontId="4" numFmtId="1" xfId="0" applyAlignment="1" applyBorder="1" applyFont="1" applyNumberFormat="1">
      <alignment horizontal="center" shrinkToFit="0" vertical="center" wrapText="1"/>
    </xf>
    <xf borderId="29" fillId="4" fontId="4" numFmtId="10" xfId="0" applyAlignment="1" applyBorder="1" applyFont="1" applyNumberFormat="1">
      <alignment shrinkToFit="0" vertical="center" wrapText="1"/>
    </xf>
    <xf borderId="47" fillId="4" fontId="4" numFmtId="10" xfId="0" applyAlignment="1" applyBorder="1" applyFont="1" applyNumberFormat="1">
      <alignment shrinkToFit="0" vertical="center" wrapText="1"/>
    </xf>
    <xf borderId="29" fillId="6" fontId="9" numFmtId="1" xfId="0" applyAlignment="1" applyBorder="1" applyFill="1" applyFont="1" applyNumberFormat="1">
      <alignment horizontal="center" shrinkToFit="0" vertical="center" wrapText="1"/>
    </xf>
    <xf borderId="57" fillId="4" fontId="9" numFmtId="0" xfId="0" applyAlignment="1" applyBorder="1" applyFont="1">
      <alignment shrinkToFit="0" vertical="center" wrapText="1"/>
    </xf>
    <xf borderId="13" fillId="5" fontId="9" numFmtId="0" xfId="0" applyAlignment="1" applyBorder="1" applyFont="1">
      <alignment horizontal="center" shrinkToFit="0" vertical="center" wrapText="1"/>
    </xf>
    <xf borderId="57" fillId="4" fontId="9" numFmtId="168" xfId="0" applyAlignment="1" applyBorder="1" applyFont="1" applyNumberFormat="1">
      <alignment horizontal="center" shrinkToFit="0" vertical="center" wrapText="1"/>
    </xf>
    <xf borderId="57" fillId="4" fontId="9" numFmtId="164" xfId="0" applyAlignment="1" applyBorder="1" applyFont="1" applyNumberFormat="1">
      <alignment horizontal="center" shrinkToFit="0" vertical="center" wrapText="1"/>
    </xf>
    <xf borderId="58" fillId="4" fontId="9" numFmtId="164" xfId="0" applyAlignment="1" applyBorder="1" applyFont="1" applyNumberFormat="1">
      <alignment horizontal="center" shrinkToFit="0" vertical="center" wrapText="1"/>
    </xf>
    <xf borderId="29" fillId="4" fontId="4" numFmtId="168" xfId="0" applyAlignment="1" applyBorder="1" applyFont="1" applyNumberFormat="1">
      <alignment horizontal="center" vertical="center"/>
    </xf>
    <xf borderId="58" fillId="4" fontId="4" numFmtId="164" xfId="0" applyAlignment="1" applyBorder="1" applyFont="1" applyNumberFormat="1">
      <alignment horizontal="center" shrinkToFit="0" vertical="center" wrapText="1"/>
    </xf>
    <xf borderId="29" fillId="4" fontId="11" numFmtId="0" xfId="0" applyAlignment="1" applyBorder="1" applyFont="1">
      <alignment horizontal="center" shrinkToFit="0" vertical="center" wrapText="1"/>
    </xf>
    <xf borderId="13" fillId="4" fontId="9" numFmtId="168" xfId="0" applyAlignment="1" applyBorder="1" applyFont="1" applyNumberFormat="1">
      <alignment horizontal="center" shrinkToFit="0" vertical="center" wrapText="1"/>
    </xf>
    <xf borderId="29" fillId="5" fontId="4" numFmtId="9" xfId="0" applyAlignment="1" applyBorder="1" applyFont="1" applyNumberFormat="1">
      <alignment shrinkToFit="0" vertical="center" wrapText="1"/>
    </xf>
    <xf borderId="29" fillId="5" fontId="4" numFmtId="0" xfId="0" applyAlignment="1" applyBorder="1" applyFont="1">
      <alignment shrinkToFit="0" vertical="center" wrapText="1"/>
    </xf>
    <xf borderId="29" fillId="4" fontId="9" numFmtId="168" xfId="0" applyAlignment="1" applyBorder="1" applyFont="1" applyNumberFormat="1">
      <alignment shrinkToFit="0" vertical="center" wrapText="1"/>
    </xf>
    <xf borderId="29" fillId="4" fontId="9" numFmtId="164" xfId="0" applyAlignment="1" applyBorder="1" applyFont="1" applyNumberFormat="1">
      <alignment horizontal="center" shrinkToFit="0" vertical="center" wrapText="1"/>
    </xf>
    <xf borderId="29" fillId="4" fontId="9" numFmtId="0" xfId="0" applyAlignment="1" applyBorder="1" applyFont="1">
      <alignment horizontal="left" shrinkToFit="0" vertical="center" wrapText="1"/>
    </xf>
    <xf borderId="13" fillId="4" fontId="4" numFmtId="0" xfId="0" applyAlignment="1" applyBorder="1" applyFont="1">
      <alignment horizontal="center" shrinkToFit="0" vertical="center" wrapText="1"/>
    </xf>
    <xf borderId="13" fillId="4" fontId="4" numFmtId="9" xfId="0" applyAlignment="1" applyBorder="1" applyFont="1" applyNumberFormat="1">
      <alignment horizontal="center" shrinkToFit="0" vertical="center" wrapText="1"/>
    </xf>
    <xf borderId="13" fillId="4" fontId="4" numFmtId="0" xfId="0" applyAlignment="1" applyBorder="1" applyFont="1">
      <alignment shrinkToFit="0" vertical="center" wrapText="1"/>
    </xf>
    <xf borderId="28" fillId="4" fontId="4" numFmtId="0" xfId="0" applyAlignment="1" applyBorder="1" applyFont="1">
      <alignment horizontal="center" shrinkToFit="0" vertical="center" wrapText="1"/>
    </xf>
    <xf borderId="13" fillId="4" fontId="4" numFmtId="168" xfId="0" applyAlignment="1" applyBorder="1" applyFont="1" applyNumberFormat="1">
      <alignment horizontal="center" shrinkToFit="0" vertical="center" wrapText="1"/>
    </xf>
    <xf borderId="28" fillId="7" fontId="4" numFmtId="0" xfId="0" applyAlignment="1" applyBorder="1" applyFill="1" applyFont="1">
      <alignment shrinkToFit="0" vertical="center" wrapText="1"/>
    </xf>
    <xf borderId="29" fillId="7" fontId="4" numFmtId="0" xfId="0" applyAlignment="1" applyBorder="1" applyFont="1">
      <alignment shrinkToFit="0" vertical="center" wrapText="1"/>
    </xf>
    <xf borderId="29" fillId="5" fontId="9" numFmtId="9" xfId="0" applyAlignment="1" applyBorder="1" applyFont="1" applyNumberFormat="1">
      <alignment horizontal="right" shrinkToFit="0" vertical="center" wrapText="1"/>
    </xf>
    <xf borderId="49" fillId="5" fontId="9" numFmtId="0" xfId="0" applyAlignment="1" applyBorder="1" applyFont="1">
      <alignment horizontal="right" shrinkToFit="0" vertical="center" wrapText="1"/>
    </xf>
    <xf borderId="29" fillId="5" fontId="6" numFmtId="0" xfId="0" applyAlignment="1" applyBorder="1" applyFont="1">
      <alignment shrinkToFit="0" vertical="center" wrapText="1"/>
    </xf>
    <xf borderId="49" fillId="5" fontId="9" numFmtId="0" xfId="0" applyAlignment="1" applyBorder="1" applyFont="1">
      <alignment shrinkToFit="0" vertical="center" wrapText="1"/>
    </xf>
    <xf borderId="28" fillId="4" fontId="4" numFmtId="9" xfId="0" applyAlignment="1" applyBorder="1" applyFont="1" applyNumberFormat="1">
      <alignment shrinkToFit="0" vertical="center" wrapText="1"/>
    </xf>
    <xf borderId="29" fillId="0" fontId="18" numFmtId="0" xfId="0" applyAlignment="1" applyBorder="1" applyFont="1">
      <alignment shrinkToFit="0" vertical="center" wrapText="1"/>
    </xf>
    <xf borderId="62" fillId="0" fontId="2" numFmtId="0" xfId="0" applyBorder="1" applyFont="1"/>
    <xf borderId="26" fillId="4" fontId="9" numFmtId="0" xfId="0" applyAlignment="1" applyBorder="1" applyFont="1">
      <alignment horizontal="center" shrinkToFit="0" vertical="center" wrapText="1"/>
    </xf>
    <xf borderId="26" fillId="4" fontId="9" numFmtId="0" xfId="0" applyAlignment="1" applyBorder="1" applyFont="1">
      <alignment horizontal="left" shrinkToFit="0" vertical="center" wrapText="1"/>
    </xf>
    <xf borderId="26" fillId="4" fontId="9" numFmtId="9" xfId="0" applyAlignment="1" applyBorder="1" applyFont="1" applyNumberFormat="1">
      <alignment horizontal="center" shrinkToFit="0" vertical="center" wrapText="1"/>
    </xf>
    <xf borderId="26" fillId="5" fontId="9" numFmtId="9" xfId="0" applyAlignment="1" applyBorder="1" applyFont="1" applyNumberFormat="1">
      <alignment horizontal="center" shrinkToFit="0" vertical="center" wrapText="1"/>
    </xf>
    <xf borderId="26" fillId="4" fontId="9" numFmtId="168" xfId="0" applyAlignment="1" applyBorder="1" applyFont="1" applyNumberFormat="1">
      <alignment shrinkToFit="0" vertical="center" wrapText="1"/>
    </xf>
    <xf borderId="26" fillId="4" fontId="9" numFmtId="168" xfId="0" applyAlignment="1" applyBorder="1" applyFont="1" applyNumberFormat="1">
      <alignment horizontal="center" shrinkToFit="0" vertical="center" wrapText="1"/>
    </xf>
    <xf borderId="26" fillId="4" fontId="9" numFmtId="164" xfId="0" applyAlignment="1" applyBorder="1" applyFont="1" applyNumberFormat="1">
      <alignment horizontal="center" shrinkToFit="0" vertical="center" wrapText="1"/>
    </xf>
    <xf borderId="27" fillId="4" fontId="9" numFmtId="164" xfId="0" applyAlignment="1" applyBorder="1" applyFont="1" applyNumberFormat="1">
      <alignment horizontal="center" shrinkToFit="0" vertical="center" wrapText="1"/>
    </xf>
    <xf borderId="9" fillId="4" fontId="4" numFmtId="0" xfId="0" applyAlignment="1" applyBorder="1" applyFont="1">
      <alignment horizontal="center" shrinkToFit="0" vertical="center" wrapText="1"/>
    </xf>
    <xf borderId="9" fillId="4" fontId="19" numFmtId="164" xfId="0" applyAlignment="1" applyBorder="1" applyFont="1" applyNumberFormat="1">
      <alignment horizontal="center" shrinkToFit="0" vertical="center" wrapText="1"/>
    </xf>
    <xf borderId="9" fillId="4" fontId="9" numFmtId="164" xfId="0" applyAlignment="1" applyBorder="1" applyFont="1" applyNumberFormat="1">
      <alignment horizontal="center" shrinkToFit="0" vertical="center" wrapText="1"/>
    </xf>
    <xf borderId="40" fillId="4" fontId="9" numFmtId="164" xfId="0" applyAlignment="1" applyBorder="1" applyFont="1" applyNumberFormat="1">
      <alignment horizontal="center" shrinkToFit="0" vertical="center" wrapText="1"/>
    </xf>
    <xf borderId="57" fillId="4" fontId="4" numFmtId="0" xfId="0" applyAlignment="1" applyBorder="1" applyFont="1">
      <alignment horizontal="center" shrinkToFit="0" vertical="center" wrapText="1"/>
    </xf>
    <xf borderId="63" fillId="0" fontId="2" numFmtId="0" xfId="0" applyBorder="1" applyFont="1"/>
    <xf borderId="23" fillId="5" fontId="9" numFmtId="0" xfId="0" applyAlignment="1" applyBorder="1" applyFont="1">
      <alignment horizontal="center" shrinkToFit="0" vertical="center" wrapText="1"/>
    </xf>
    <xf borderId="23" fillId="4" fontId="4" numFmtId="164" xfId="0" applyAlignment="1" applyBorder="1" applyFont="1" applyNumberFormat="1">
      <alignment horizontal="center" shrinkToFit="0" vertical="center" wrapText="1"/>
    </xf>
    <xf borderId="26" fillId="4" fontId="9" numFmtId="1" xfId="0" applyAlignment="1" applyBorder="1" applyFont="1" applyNumberFormat="1">
      <alignment horizontal="center" shrinkToFit="0" vertical="center" wrapText="1"/>
    </xf>
    <xf borderId="26" fillId="5" fontId="9" numFmtId="1" xfId="0" applyAlignment="1" applyBorder="1" applyFont="1" applyNumberFormat="1">
      <alignment horizontal="center" shrinkToFit="0" vertical="center" wrapText="1"/>
    </xf>
    <xf borderId="26" fillId="4" fontId="9" numFmtId="0" xfId="0" applyAlignment="1" applyBorder="1" applyFont="1">
      <alignment shrinkToFit="0" vertical="center" wrapText="1"/>
    </xf>
    <xf borderId="27" fillId="4" fontId="9" numFmtId="164" xfId="0" applyAlignment="1" applyBorder="1" applyFont="1" applyNumberFormat="1">
      <alignment shrinkToFit="0" vertical="center" wrapText="1"/>
    </xf>
    <xf borderId="31" fillId="4" fontId="6" numFmtId="0" xfId="0" applyAlignment="1" applyBorder="1" applyFont="1">
      <alignment horizontal="center" shrinkToFit="0" vertical="center" wrapText="1"/>
    </xf>
    <xf borderId="32" fillId="4" fontId="9" numFmtId="0" xfId="0" applyAlignment="1" applyBorder="1" applyFont="1">
      <alignment horizontal="center" shrinkToFit="0" vertical="center" wrapText="1"/>
    </xf>
    <xf borderId="32" fillId="4" fontId="9" numFmtId="9" xfId="0" applyAlignment="1" applyBorder="1" applyFont="1" applyNumberFormat="1">
      <alignment horizontal="center" shrinkToFit="0" vertical="center" wrapText="1"/>
    </xf>
    <xf borderId="33" fillId="5" fontId="9" numFmtId="9" xfId="0" applyAlignment="1" applyBorder="1" applyFont="1" applyNumberFormat="1">
      <alignment horizontal="center" shrinkToFit="0" vertical="center" wrapText="1"/>
    </xf>
    <xf borderId="32" fillId="4" fontId="9" numFmtId="164" xfId="0" applyAlignment="1" applyBorder="1" applyFont="1" applyNumberFormat="1">
      <alignment horizontal="center" shrinkToFit="0" vertical="center" wrapText="1"/>
    </xf>
    <xf borderId="34" fillId="4" fontId="9" numFmtId="164" xfId="0" applyAlignment="1" applyBorder="1" applyFont="1" applyNumberFormat="1">
      <alignment horizontal="center" shrinkToFit="0" vertical="center" wrapText="1"/>
    </xf>
    <xf borderId="51" fillId="4" fontId="4" numFmtId="0" xfId="0" applyAlignment="1" applyBorder="1" applyFont="1">
      <alignment shrinkToFit="0" vertical="center" wrapText="1"/>
    </xf>
    <xf borderId="7" fillId="4" fontId="6" numFmtId="0" xfId="0" applyAlignment="1" applyBorder="1" applyFont="1">
      <alignment horizontal="center" shrinkToFit="0" vertical="center" wrapText="1"/>
    </xf>
    <xf borderId="7" fillId="4" fontId="9" numFmtId="0" xfId="0" applyAlignment="1" applyBorder="1" applyFont="1">
      <alignment horizontal="center" shrinkToFit="0" vertical="center" wrapText="1"/>
    </xf>
    <xf borderId="7" fillId="4" fontId="9" numFmtId="9" xfId="0" applyAlignment="1" applyBorder="1" applyFont="1" applyNumberFormat="1">
      <alignment horizontal="center" shrinkToFit="0" vertical="center" wrapText="1"/>
    </xf>
    <xf borderId="0" fillId="5" fontId="9" numFmtId="9" xfId="0" applyAlignment="1" applyFont="1" applyNumberFormat="1">
      <alignment horizontal="center" shrinkToFit="0" vertical="center" wrapText="1"/>
    </xf>
    <xf borderId="7" fillId="4" fontId="9" numFmtId="164" xfId="0" applyAlignment="1" applyBorder="1" applyFont="1" applyNumberFormat="1">
      <alignment horizontal="center" shrinkToFit="0" vertical="center" wrapText="1"/>
    </xf>
    <xf borderId="0" fillId="5" fontId="4" numFmtId="0" xfId="0" applyAlignment="1" applyFont="1">
      <alignment horizontal="center" shrinkToFit="0" vertical="center" wrapText="1"/>
    </xf>
    <xf borderId="52" fillId="4" fontId="5" numFmtId="0" xfId="0" applyAlignment="1" applyBorder="1" applyFont="1">
      <alignment horizontal="center" shrinkToFit="0" vertical="center" wrapText="1"/>
    </xf>
    <xf borderId="7" fillId="4" fontId="4" numFmtId="166" xfId="0" applyAlignment="1" applyBorder="1" applyFont="1" applyNumberFormat="1">
      <alignment horizontal="center" shrinkToFit="0" vertical="center" wrapText="1"/>
    </xf>
    <xf borderId="0" fillId="5" fontId="4" numFmtId="0" xfId="0" applyAlignment="1" applyFont="1">
      <alignment shrinkToFit="0" vertical="center" wrapText="1"/>
    </xf>
    <xf borderId="30" fillId="4" fontId="4" numFmtId="166" xfId="0" applyAlignment="1" applyBorder="1" applyFont="1" applyNumberFormat="1">
      <alignment shrinkToFit="0" vertical="center" wrapText="1"/>
    </xf>
    <xf borderId="7" fillId="4" fontId="5" numFmtId="166" xfId="0" applyAlignment="1" applyBorder="1" applyFont="1" applyNumberFormat="1">
      <alignment horizontal="center" shrinkToFit="0" vertical="center" wrapText="1"/>
    </xf>
    <xf borderId="7" fillId="4" fontId="4" numFmtId="164" xfId="0" applyAlignment="1" applyBorder="1" applyFont="1" applyNumberFormat="1">
      <alignment horizontal="center" shrinkToFit="0" vertical="center" wrapText="1"/>
    </xf>
    <xf borderId="0" fillId="5" fontId="14" numFmtId="0" xfId="0" applyFont="1"/>
    <xf borderId="7" fillId="4" fontId="4" numFmtId="0" xfId="0" applyAlignment="1" applyBorder="1" applyFont="1">
      <alignment horizontal="center" vertical="center"/>
    </xf>
    <xf borderId="29" fillId="4" fontId="20" numFmtId="0" xfId="0" applyAlignment="1" applyBorder="1" applyFont="1">
      <alignment horizontal="center" shrinkToFit="0" vertical="center" wrapText="1"/>
    </xf>
    <xf borderId="29" fillId="4" fontId="4" numFmtId="169" xfId="0" applyAlignment="1" applyBorder="1" applyFont="1" applyNumberFormat="1">
      <alignment horizontal="center" shrinkToFit="0" vertical="center" wrapText="1"/>
    </xf>
    <xf borderId="57" fillId="4" fontId="4" numFmtId="169" xfId="0" applyAlignment="1" applyBorder="1" applyFont="1" applyNumberFormat="1">
      <alignment horizontal="center" shrinkToFit="0" vertical="center" wrapText="1"/>
    </xf>
    <xf borderId="0" fillId="0" fontId="14" numFmtId="0" xfId="0" applyAlignment="1" applyFont="1">
      <alignment shrinkToFit="0" vertical="center" wrapText="1"/>
    </xf>
  </cellXfs>
  <cellStyles count="1">
    <cellStyle xfId="0" name="Normal" builtinId="0"/>
  </cellStyles>
  <dxfs count="5">
    <dxf>
      <font>
        <color rgb="FF9C0006"/>
      </font>
      <fill>
        <patternFill patternType="solid">
          <fgColor rgb="FFFFC7CE"/>
          <bgColor rgb="FFFFC7CE"/>
        </patternFill>
      </fill>
      <border/>
    </dxf>
    <dxf>
      <font>
        <color rgb="FF9C5700"/>
      </font>
      <fill>
        <patternFill patternType="solid">
          <fgColor rgb="FFFFEB9C"/>
          <bgColor rgb="FFFFEB9C"/>
        </patternFill>
      </fill>
      <border/>
    </dxf>
    <dxf>
      <font>
        <color rgb="FF006100"/>
      </font>
      <fill>
        <patternFill patternType="solid">
          <fgColor rgb="FFC6EFCE"/>
          <bgColor rgb="FFC6EFCE"/>
        </patternFill>
      </fill>
      <border/>
    </dxf>
    <dxf>
      <font>
        <color rgb="FF002060"/>
      </font>
      <fill>
        <patternFill patternType="solid">
          <fgColor rgb="FFBDD6EE"/>
          <bgColor rgb="FFBDD6EE"/>
        </patternFill>
      </fill>
      <border/>
    </dxf>
    <dxf>
      <font>
        <color rgb="FFC55A11"/>
      </font>
      <fill>
        <patternFill patternType="solid">
          <fgColor rgb="FFF7CAAC"/>
          <bgColor rgb="FFF7CAAC"/>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ocs.google.com/spreadsheets/d/1hYSqFOYwTDdid1hu8_yOGqRNs--eR35P/edit?usp=sharing&amp;ouid=104686425447134919329&amp;rtpof=true&amp;sd=true" TargetMode="External"/><Relationship Id="rId3" Type="http://schemas.openxmlformats.org/officeDocument/2006/relationships/hyperlink" Target="https://docs.google.com/spreadsheets/d/1KD0IU2gbmFdV7zeBUvBKFStUgJ2tf30gA4VhbbqhSDg/edit?usp=sharing" TargetMode="Externa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drive.google.com/drive/folders/1Vlc5Z71nhgb0NhPfsdoFBzeexwkggEVU" TargetMode="External"/><Relationship Id="rId3" Type="http://schemas.openxmlformats.org/officeDocument/2006/relationships/hyperlink" Target="https://drive.google.com/drive/folders/1wk3OZZL19DjQo-1pXOpwheffa64o2IB_?usp=drive_link" TargetMode="External"/><Relationship Id="rId4" Type="http://schemas.openxmlformats.org/officeDocument/2006/relationships/drawing" Target="../drawings/drawing2.xml"/><Relationship Id="rId5"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4.0" topLeftCell="A5" activePane="bottomLeft" state="frozen"/>
      <selection activeCell="B6" sqref="B6" pane="bottomLeft"/>
    </sheetView>
  </sheetViews>
  <sheetFormatPr customHeight="1" defaultColWidth="12.63" defaultRowHeight="15.0"/>
  <cols>
    <col customWidth="1" hidden="1" min="1" max="1" width="14.63"/>
    <col customWidth="1" min="2" max="2" width="8.0"/>
    <col customWidth="1" min="3" max="3" width="30.63"/>
    <col customWidth="1" min="4" max="4" width="19.38"/>
    <col customWidth="1" min="5" max="5" width="31.38"/>
    <col customWidth="1" hidden="1" min="6" max="6" width="23.63"/>
    <col customWidth="1" min="7" max="7" width="7.75"/>
    <col customWidth="1" min="8" max="8" width="8.25"/>
    <col customWidth="1" min="9" max="9" width="14.0"/>
    <col customWidth="1" hidden="1" min="10" max="10" width="11.75"/>
    <col customWidth="1" hidden="1" min="11" max="11" width="9.63"/>
    <col customWidth="1" hidden="1" min="12" max="12" width="10.63"/>
    <col customWidth="1" min="13" max="13" width="13.75"/>
    <col customWidth="1" min="14" max="14" width="21.88"/>
    <col customWidth="1" min="15" max="16" width="17.88"/>
    <col customWidth="1" min="17" max="18" width="15.75"/>
    <col customWidth="1" min="19" max="19" width="14.38"/>
    <col customWidth="1" min="20" max="20" width="15.75"/>
    <col customWidth="1" min="22" max="22" width="53.13"/>
    <col customWidth="1" min="23" max="23" width="21.13"/>
    <col customWidth="1" min="24" max="24" width="32.13"/>
  </cols>
  <sheetData>
    <row r="1" ht="72.0" customHeight="1">
      <c r="A1" s="1" t="s">
        <v>0</v>
      </c>
      <c r="B1" s="2"/>
      <c r="C1" s="2"/>
      <c r="D1" s="2"/>
      <c r="E1" s="2"/>
      <c r="F1" s="2"/>
      <c r="G1" s="2"/>
      <c r="H1" s="2"/>
      <c r="I1" s="2"/>
      <c r="J1" s="2"/>
      <c r="K1" s="2"/>
      <c r="L1" s="2"/>
      <c r="M1" s="2"/>
      <c r="N1" s="2"/>
      <c r="O1" s="2"/>
      <c r="P1" s="2"/>
      <c r="Q1" s="2"/>
      <c r="R1" s="3"/>
      <c r="S1" s="4" t="s">
        <v>1</v>
      </c>
      <c r="T1" s="5"/>
      <c r="U1" s="5"/>
      <c r="V1" s="5"/>
      <c r="W1" s="5"/>
      <c r="X1" s="6"/>
      <c r="Y1" s="7"/>
      <c r="Z1" s="7"/>
      <c r="AA1" s="7"/>
      <c r="AB1" s="7"/>
      <c r="AC1" s="7"/>
      <c r="AD1" s="7"/>
      <c r="AE1" s="7"/>
      <c r="AF1" s="7"/>
    </row>
    <row r="2" ht="37.5" customHeight="1">
      <c r="A2" s="8" t="s">
        <v>2</v>
      </c>
      <c r="B2" s="9" t="s">
        <v>3</v>
      </c>
      <c r="C2" s="9" t="s">
        <v>4</v>
      </c>
      <c r="D2" s="9" t="s">
        <v>5</v>
      </c>
      <c r="E2" s="9" t="s">
        <v>6</v>
      </c>
      <c r="F2" s="9" t="s">
        <v>7</v>
      </c>
      <c r="G2" s="9" t="s">
        <v>8</v>
      </c>
      <c r="H2" s="9" t="s">
        <v>9</v>
      </c>
      <c r="I2" s="10" t="s">
        <v>10</v>
      </c>
      <c r="J2" s="11"/>
      <c r="K2" s="11"/>
      <c r="L2" s="12"/>
      <c r="M2" s="13" t="s">
        <v>11</v>
      </c>
      <c r="N2" s="14" t="s">
        <v>12</v>
      </c>
      <c r="O2" s="15" t="s">
        <v>13</v>
      </c>
      <c r="P2" s="11"/>
      <c r="Q2" s="11"/>
      <c r="R2" s="16"/>
      <c r="S2" s="17" t="s">
        <v>14</v>
      </c>
      <c r="T2" s="17" t="s">
        <v>15</v>
      </c>
      <c r="U2" s="17" t="s">
        <v>16</v>
      </c>
      <c r="V2" s="17" t="s">
        <v>17</v>
      </c>
      <c r="W2" s="17" t="s">
        <v>18</v>
      </c>
      <c r="X2" s="17" t="s">
        <v>19</v>
      </c>
      <c r="Y2" s="7"/>
      <c r="Z2" s="7"/>
      <c r="AA2" s="7"/>
      <c r="AB2" s="7"/>
      <c r="AC2" s="7"/>
      <c r="AD2" s="7"/>
      <c r="AE2" s="7"/>
      <c r="AF2" s="7"/>
    </row>
    <row r="3" ht="37.5" customHeight="1">
      <c r="A3" s="18"/>
      <c r="B3" s="19"/>
      <c r="C3" s="19"/>
      <c r="D3" s="19"/>
      <c r="E3" s="19"/>
      <c r="F3" s="19"/>
      <c r="G3" s="19"/>
      <c r="H3" s="19"/>
      <c r="I3" s="14" t="s">
        <v>20</v>
      </c>
      <c r="J3" s="14" t="s">
        <v>21</v>
      </c>
      <c r="K3" s="14" t="s">
        <v>22</v>
      </c>
      <c r="L3" s="14" t="s">
        <v>23</v>
      </c>
      <c r="M3" s="19"/>
      <c r="N3" s="19"/>
      <c r="O3" s="20" t="s">
        <v>24</v>
      </c>
      <c r="P3" s="6"/>
      <c r="Q3" s="20" t="s">
        <v>25</v>
      </c>
      <c r="R3" s="21"/>
      <c r="S3" s="19"/>
      <c r="T3" s="19"/>
      <c r="U3" s="19"/>
      <c r="V3" s="19"/>
      <c r="W3" s="19"/>
      <c r="X3" s="19"/>
      <c r="Y3" s="7"/>
      <c r="Z3" s="7"/>
      <c r="AA3" s="7"/>
      <c r="AB3" s="7"/>
      <c r="AC3" s="7"/>
      <c r="AD3" s="7"/>
      <c r="AE3" s="7"/>
      <c r="AF3" s="7"/>
    </row>
    <row r="4" ht="52.5" customHeight="1">
      <c r="A4" s="22"/>
      <c r="B4" s="23"/>
      <c r="C4" s="23"/>
      <c r="D4" s="23"/>
      <c r="E4" s="23"/>
      <c r="F4" s="23"/>
      <c r="G4" s="23"/>
      <c r="H4" s="23"/>
      <c r="I4" s="19"/>
      <c r="J4" s="19"/>
      <c r="K4" s="19"/>
      <c r="L4" s="19"/>
      <c r="M4" s="19"/>
      <c r="N4" s="24"/>
      <c r="O4" s="25" t="s">
        <v>26</v>
      </c>
      <c r="P4" s="25" t="s">
        <v>27</v>
      </c>
      <c r="Q4" s="25" t="s">
        <v>26</v>
      </c>
      <c r="R4" s="26" t="s">
        <v>27</v>
      </c>
      <c r="S4" s="23"/>
      <c r="T4" s="23"/>
      <c r="U4" s="23"/>
      <c r="V4" s="23"/>
      <c r="W4" s="23"/>
      <c r="X4" s="23"/>
      <c r="Y4" s="7"/>
      <c r="Z4" s="7"/>
      <c r="AA4" s="7"/>
      <c r="AB4" s="7"/>
      <c r="AC4" s="7"/>
      <c r="AD4" s="7"/>
      <c r="AE4" s="7"/>
      <c r="AF4" s="7"/>
    </row>
    <row r="5" ht="96.0" customHeight="1">
      <c r="A5" s="27" t="s">
        <v>28</v>
      </c>
      <c r="B5" s="28" t="s">
        <v>29</v>
      </c>
      <c r="C5" s="28" t="s">
        <v>30</v>
      </c>
      <c r="D5" s="29" t="s">
        <v>31</v>
      </c>
      <c r="E5" s="29" t="s">
        <v>32</v>
      </c>
      <c r="F5" s="29" t="s">
        <v>33</v>
      </c>
      <c r="G5" s="29">
        <v>348.0</v>
      </c>
      <c r="H5" s="30">
        <v>373.0</v>
      </c>
      <c r="I5" s="31">
        <f t="shared" ref="I5:J5" si="1">348+115-100</f>
        <v>363</v>
      </c>
      <c r="J5" s="31">
        <f t="shared" si="1"/>
        <v>363</v>
      </c>
      <c r="K5" s="31">
        <f>J5+50-L8</f>
        <v>373</v>
      </c>
      <c r="L5" s="31">
        <f>J5+50-L8</f>
        <v>373</v>
      </c>
      <c r="M5" s="31">
        <f t="shared" ref="M5:M7" si="2">H5</f>
        <v>373</v>
      </c>
      <c r="N5" s="32" t="s">
        <v>34</v>
      </c>
      <c r="O5" s="33">
        <v>0.0</v>
      </c>
      <c r="P5" s="33">
        <v>0.0</v>
      </c>
      <c r="Q5" s="33">
        <v>0.0</v>
      </c>
      <c r="R5" s="34">
        <v>1.0E8</v>
      </c>
      <c r="S5" s="35">
        <v>0.0</v>
      </c>
      <c r="T5" s="36"/>
      <c r="U5" s="36">
        <v>0.0</v>
      </c>
      <c r="V5" s="37" t="s">
        <v>35</v>
      </c>
      <c r="W5" s="11"/>
      <c r="X5" s="16"/>
      <c r="Y5" s="7"/>
      <c r="Z5" s="7"/>
      <c r="AA5" s="7"/>
      <c r="AB5" s="7"/>
      <c r="AC5" s="7"/>
      <c r="AD5" s="7"/>
      <c r="AE5" s="7"/>
      <c r="AF5" s="7"/>
    </row>
    <row r="6" ht="131.25" customHeight="1">
      <c r="A6" s="38" t="s">
        <v>28</v>
      </c>
      <c r="B6" s="39" t="s">
        <v>36</v>
      </c>
      <c r="C6" s="39" t="s">
        <v>30</v>
      </c>
      <c r="D6" s="40" t="s">
        <v>37</v>
      </c>
      <c r="E6" s="40" t="s">
        <v>38</v>
      </c>
      <c r="F6" s="40" t="s">
        <v>33</v>
      </c>
      <c r="G6" s="40">
        <v>8.0</v>
      </c>
      <c r="H6" s="41">
        <v>9.0</v>
      </c>
      <c r="I6" s="42">
        <v>8.0</v>
      </c>
      <c r="J6" s="42">
        <v>9.0</v>
      </c>
      <c r="K6" s="42">
        <v>9.0</v>
      </c>
      <c r="L6" s="42">
        <v>9.0</v>
      </c>
      <c r="M6" s="42">
        <f t="shared" si="2"/>
        <v>9</v>
      </c>
      <c r="N6" s="43" t="s">
        <v>34</v>
      </c>
      <c r="O6" s="44">
        <v>0.0</v>
      </c>
      <c r="P6" s="44"/>
      <c r="Q6" s="45">
        <v>8.0E7</v>
      </c>
      <c r="R6" s="46">
        <v>7.0E7</v>
      </c>
      <c r="S6" s="47">
        <v>0.0</v>
      </c>
      <c r="T6" s="48"/>
      <c r="U6" s="49">
        <v>0.0</v>
      </c>
      <c r="V6" s="50" t="s">
        <v>39</v>
      </c>
      <c r="W6" s="50" t="s">
        <v>40</v>
      </c>
      <c r="X6" s="51"/>
      <c r="Y6" s="7"/>
      <c r="Z6" s="7"/>
      <c r="AA6" s="7"/>
      <c r="AB6" s="7"/>
      <c r="AC6" s="7"/>
      <c r="AD6" s="7"/>
      <c r="AE6" s="7"/>
      <c r="AF6" s="7"/>
    </row>
    <row r="7" ht="131.25" hidden="1" customHeight="1">
      <c r="A7" s="52" t="s">
        <v>28</v>
      </c>
      <c r="B7" s="53" t="s">
        <v>41</v>
      </c>
      <c r="C7" s="53" t="s">
        <v>42</v>
      </c>
      <c r="D7" s="53" t="s">
        <v>43</v>
      </c>
      <c r="E7" s="53" t="s">
        <v>44</v>
      </c>
      <c r="F7" s="53" t="s">
        <v>33</v>
      </c>
      <c r="G7" s="54">
        <v>2.7138104E8</v>
      </c>
      <c r="H7" s="55">
        <f>(543829*I5)+(543829*K5)</f>
        <v>400258144</v>
      </c>
      <c r="I7" s="56">
        <v>0.0</v>
      </c>
      <c r="J7" s="56">
        <f>484609*J5</f>
        <v>175913067</v>
      </c>
      <c r="K7" s="57">
        <v>0.0</v>
      </c>
      <c r="L7" s="56">
        <f>484609*K5</f>
        <v>180759157</v>
      </c>
      <c r="M7" s="56">
        <f t="shared" si="2"/>
        <v>400258144</v>
      </c>
      <c r="N7" s="58" t="s">
        <v>34</v>
      </c>
      <c r="O7" s="55">
        <v>0.0</v>
      </c>
      <c r="P7" s="55">
        <v>0.0</v>
      </c>
      <c r="Q7" s="55">
        <v>0.0</v>
      </c>
      <c r="R7" s="59">
        <v>0.0</v>
      </c>
      <c r="S7" s="47">
        <v>0.0</v>
      </c>
      <c r="T7" s="49"/>
      <c r="U7" s="49">
        <v>0.0</v>
      </c>
      <c r="V7" s="37"/>
      <c r="W7" s="11"/>
      <c r="X7" s="16"/>
      <c r="Y7" s="7"/>
      <c r="Z7" s="7"/>
      <c r="AA7" s="7"/>
      <c r="AB7" s="7"/>
      <c r="AC7" s="7"/>
      <c r="AD7" s="7"/>
      <c r="AE7" s="7"/>
      <c r="AF7" s="7"/>
    </row>
    <row r="8" ht="131.25" customHeight="1">
      <c r="A8" s="60" t="s">
        <v>28</v>
      </c>
      <c r="B8" s="61" t="s">
        <v>45</v>
      </c>
      <c r="C8" s="61" t="s">
        <v>46</v>
      </c>
      <c r="D8" s="61" t="s">
        <v>47</v>
      </c>
      <c r="E8" s="61" t="s">
        <v>48</v>
      </c>
      <c r="F8" s="61" t="s">
        <v>33</v>
      </c>
      <c r="G8" s="61">
        <v>48.0</v>
      </c>
      <c r="H8" s="61">
        <v>140.0</v>
      </c>
      <c r="I8" s="62">
        <v>0.0</v>
      </c>
      <c r="J8" s="62">
        <v>100.0</v>
      </c>
      <c r="K8" s="62">
        <v>0.0</v>
      </c>
      <c r="L8" s="62">
        <v>40.0</v>
      </c>
      <c r="M8" s="63">
        <f>SUM(I8:L8)</f>
        <v>140</v>
      </c>
      <c r="N8" s="62" t="s">
        <v>49</v>
      </c>
      <c r="O8" s="64">
        <v>0.0</v>
      </c>
      <c r="P8" s="64">
        <v>0.0</v>
      </c>
      <c r="Q8" s="64"/>
      <c r="R8" s="65">
        <v>9.0E7</v>
      </c>
      <c r="S8" s="66">
        <v>0.1</v>
      </c>
      <c r="T8" s="67">
        <v>0.3</v>
      </c>
      <c r="U8" s="68">
        <v>3749089.0</v>
      </c>
      <c r="V8" s="50" t="s">
        <v>50</v>
      </c>
      <c r="W8" s="49"/>
      <c r="X8" s="51"/>
      <c r="Y8" s="7"/>
      <c r="Z8" s="7"/>
      <c r="AA8" s="7"/>
      <c r="AB8" s="7"/>
      <c r="AC8" s="7"/>
      <c r="AD8" s="7"/>
      <c r="AE8" s="7"/>
      <c r="AF8" s="7"/>
    </row>
    <row r="9" ht="131.25" customHeight="1">
      <c r="A9" s="60" t="s">
        <v>28</v>
      </c>
      <c r="B9" s="61" t="s">
        <v>51</v>
      </c>
      <c r="C9" s="61" t="s">
        <v>52</v>
      </c>
      <c r="D9" s="61" t="s">
        <v>53</v>
      </c>
      <c r="E9" s="61" t="s">
        <v>54</v>
      </c>
      <c r="F9" s="61" t="s">
        <v>33</v>
      </c>
      <c r="G9" s="69">
        <v>0.3</v>
      </c>
      <c r="H9" s="69">
        <v>0.5</v>
      </c>
      <c r="I9" s="70">
        <f>H9/4</f>
        <v>0.125</v>
      </c>
      <c r="J9" s="70">
        <f>I9*2</f>
        <v>0.25</v>
      </c>
      <c r="K9" s="70">
        <f>J9+I9</f>
        <v>0.375</v>
      </c>
      <c r="L9" s="70">
        <f>K9+I9</f>
        <v>0.5</v>
      </c>
      <c r="M9" s="70">
        <f>H9</f>
        <v>0.5</v>
      </c>
      <c r="N9" s="62" t="s">
        <v>49</v>
      </c>
      <c r="O9" s="71">
        <v>0.0</v>
      </c>
      <c r="P9" s="64">
        <v>0.0</v>
      </c>
      <c r="Q9" s="64">
        <v>5.0E7</v>
      </c>
      <c r="R9" s="72">
        <v>0.0</v>
      </c>
      <c r="S9" s="66">
        <v>0.05</v>
      </c>
      <c r="T9" s="49"/>
      <c r="U9" s="73">
        <v>0.0</v>
      </c>
      <c r="V9" s="74" t="s">
        <v>55</v>
      </c>
      <c r="W9" s="49"/>
      <c r="X9" s="51"/>
      <c r="Y9" s="7"/>
      <c r="Z9" s="7"/>
      <c r="AA9" s="7"/>
      <c r="AB9" s="7"/>
      <c r="AC9" s="7"/>
      <c r="AD9" s="7"/>
      <c r="AE9" s="7"/>
      <c r="AF9" s="7"/>
    </row>
    <row r="10" ht="154.5" customHeight="1">
      <c r="A10" s="75" t="s">
        <v>28</v>
      </c>
      <c r="B10" s="62" t="s">
        <v>56</v>
      </c>
      <c r="C10" s="62" t="s">
        <v>57</v>
      </c>
      <c r="D10" s="62" t="s">
        <v>58</v>
      </c>
      <c r="E10" s="62" t="s">
        <v>59</v>
      </c>
      <c r="F10" s="62" t="s">
        <v>33</v>
      </c>
      <c r="G10" s="76">
        <v>1.0</v>
      </c>
      <c r="H10" s="76">
        <v>4.0</v>
      </c>
      <c r="I10" s="76">
        <v>1.0</v>
      </c>
      <c r="J10" s="76">
        <v>1.0</v>
      </c>
      <c r="K10" s="76">
        <v>1.0</v>
      </c>
      <c r="L10" s="76">
        <v>1.0</v>
      </c>
      <c r="M10" s="76">
        <f>SUM(I10:L10)</f>
        <v>4</v>
      </c>
      <c r="N10" s="77" t="s">
        <v>60</v>
      </c>
      <c r="O10" s="78">
        <v>4.0E7</v>
      </c>
      <c r="P10" s="78">
        <v>0.0</v>
      </c>
      <c r="Q10" s="78">
        <v>2.0E7</v>
      </c>
      <c r="R10" s="79">
        <v>0.0</v>
      </c>
      <c r="S10" s="80"/>
      <c r="T10" s="81"/>
      <c r="U10" s="81"/>
      <c r="V10" s="82" t="s">
        <v>61</v>
      </c>
      <c r="W10" s="83" t="s">
        <v>62</v>
      </c>
      <c r="X10" s="84"/>
      <c r="Y10" s="85"/>
      <c r="Z10" s="85"/>
      <c r="AA10" s="85"/>
      <c r="AB10" s="85"/>
      <c r="AC10" s="85"/>
      <c r="AD10" s="85"/>
      <c r="AE10" s="85"/>
      <c r="AF10" s="85"/>
    </row>
    <row r="11" ht="141.0" hidden="1" customHeight="1">
      <c r="A11" s="86" t="s">
        <v>63</v>
      </c>
      <c r="B11" s="87" t="s">
        <v>64</v>
      </c>
      <c r="C11" s="88" t="s">
        <v>65</v>
      </c>
      <c r="D11" s="88" t="s">
        <v>66</v>
      </c>
      <c r="E11" s="88" t="s">
        <v>67</v>
      </c>
      <c r="F11" s="88" t="s">
        <v>68</v>
      </c>
      <c r="G11" s="88">
        <v>1.0</v>
      </c>
      <c r="H11" s="88">
        <v>1.0</v>
      </c>
      <c r="I11" s="31">
        <v>0.0</v>
      </c>
      <c r="J11" s="31">
        <v>1.0</v>
      </c>
      <c r="K11" s="31">
        <v>0.0</v>
      </c>
      <c r="L11" s="31">
        <v>0.0</v>
      </c>
      <c r="M11" s="31">
        <f>H11</f>
        <v>1</v>
      </c>
      <c r="N11" s="88" t="s">
        <v>69</v>
      </c>
      <c r="O11" s="89">
        <v>0.0</v>
      </c>
      <c r="P11" s="89">
        <v>0.0</v>
      </c>
      <c r="Q11" s="89">
        <v>0.0</v>
      </c>
      <c r="R11" s="90">
        <v>0.0</v>
      </c>
      <c r="S11" s="80"/>
      <c r="T11" s="81"/>
      <c r="U11" s="81"/>
      <c r="V11" s="81"/>
      <c r="W11" s="81"/>
      <c r="X11" s="84"/>
      <c r="Y11" s="85"/>
      <c r="Z11" s="85"/>
      <c r="AA11" s="85"/>
      <c r="AB11" s="85"/>
      <c r="AC11" s="85"/>
      <c r="AD11" s="85"/>
      <c r="AE11" s="85"/>
      <c r="AF11" s="85"/>
    </row>
    <row r="12" ht="133.5" customHeight="1">
      <c r="A12" s="91" t="s">
        <v>63</v>
      </c>
      <c r="B12" s="92" t="s">
        <v>64</v>
      </c>
      <c r="C12" s="43" t="s">
        <v>70</v>
      </c>
      <c r="D12" s="43" t="s">
        <v>71</v>
      </c>
      <c r="E12" s="43" t="s">
        <v>72</v>
      </c>
      <c r="F12" s="43" t="s">
        <v>68</v>
      </c>
      <c r="G12" s="42">
        <v>0.0</v>
      </c>
      <c r="H12" s="42">
        <v>12.0</v>
      </c>
      <c r="I12" s="42">
        <v>3.0</v>
      </c>
      <c r="J12" s="42">
        <v>3.0</v>
      </c>
      <c r="K12" s="42">
        <v>3.0</v>
      </c>
      <c r="L12" s="42">
        <v>3.0</v>
      </c>
      <c r="M12" s="42">
        <f>SUM(I12:L12)</f>
        <v>12</v>
      </c>
      <c r="N12" s="43" t="s">
        <v>73</v>
      </c>
      <c r="O12" s="93">
        <v>0.0</v>
      </c>
      <c r="P12" s="93">
        <v>0.0</v>
      </c>
      <c r="Q12" s="93">
        <v>0.0</v>
      </c>
      <c r="R12" s="94">
        <v>0.0</v>
      </c>
      <c r="S12" s="42">
        <v>2.0</v>
      </c>
      <c r="T12" s="81"/>
      <c r="U12" s="81"/>
      <c r="V12" s="95" t="s">
        <v>74</v>
      </c>
      <c r="W12" s="96" t="s">
        <v>75</v>
      </c>
      <c r="X12" s="84"/>
      <c r="Y12" s="85"/>
      <c r="Z12" s="85"/>
      <c r="AA12" s="85"/>
      <c r="AB12" s="85"/>
      <c r="AC12" s="85"/>
      <c r="AD12" s="85"/>
      <c r="AE12" s="85"/>
      <c r="AF12" s="85"/>
    </row>
    <row r="13" ht="108.75" customHeight="1">
      <c r="A13" s="27" t="s">
        <v>76</v>
      </c>
      <c r="B13" s="28" t="s">
        <v>77</v>
      </c>
      <c r="C13" s="28" t="s">
        <v>78</v>
      </c>
      <c r="D13" s="29" t="s">
        <v>79</v>
      </c>
      <c r="E13" s="29" t="s">
        <v>80</v>
      </c>
      <c r="F13" s="29" t="s">
        <v>33</v>
      </c>
      <c r="G13" s="29">
        <v>24.0</v>
      </c>
      <c r="H13" s="29">
        <v>50.0</v>
      </c>
      <c r="I13" s="88">
        <v>20.0</v>
      </c>
      <c r="J13" s="88">
        <v>20.0</v>
      </c>
      <c r="K13" s="88">
        <v>10.0</v>
      </c>
      <c r="L13" s="88">
        <v>0.0</v>
      </c>
      <c r="M13" s="31">
        <f t="shared" ref="M13:M20" si="3">H13</f>
        <v>50</v>
      </c>
      <c r="N13" s="88" t="s">
        <v>81</v>
      </c>
      <c r="O13" s="33">
        <v>0.0</v>
      </c>
      <c r="P13" s="33">
        <v>3518560.0</v>
      </c>
      <c r="Q13" s="97">
        <v>1.5044235E7</v>
      </c>
      <c r="R13" s="98">
        <v>8.0E7</v>
      </c>
      <c r="S13" s="47">
        <v>57.0</v>
      </c>
      <c r="T13" s="99">
        <v>1.0</v>
      </c>
      <c r="U13" s="100">
        <v>4492416.0</v>
      </c>
      <c r="V13" s="50" t="s">
        <v>82</v>
      </c>
      <c r="W13" s="50" t="s">
        <v>83</v>
      </c>
      <c r="X13" s="101" t="s">
        <v>84</v>
      </c>
      <c r="Y13" s="7"/>
      <c r="Z13" s="7"/>
      <c r="AA13" s="7"/>
      <c r="AB13" s="7"/>
      <c r="AC13" s="7"/>
      <c r="AD13" s="7"/>
      <c r="AE13" s="7"/>
      <c r="AF13" s="7"/>
    </row>
    <row r="14" ht="108.75" customHeight="1">
      <c r="A14" s="102" t="s">
        <v>76</v>
      </c>
      <c r="B14" s="103" t="s">
        <v>77</v>
      </c>
      <c r="C14" s="103" t="s">
        <v>78</v>
      </c>
      <c r="D14" s="104" t="s">
        <v>85</v>
      </c>
      <c r="E14" s="104" t="s">
        <v>86</v>
      </c>
      <c r="F14" s="104" t="s">
        <v>33</v>
      </c>
      <c r="G14" s="104">
        <v>56.0</v>
      </c>
      <c r="H14" s="104">
        <v>70.0</v>
      </c>
      <c r="I14" s="105">
        <v>0.0</v>
      </c>
      <c r="J14" s="105">
        <v>35.0</v>
      </c>
      <c r="K14" s="105">
        <v>70.0</v>
      </c>
      <c r="L14" s="105">
        <v>0.0</v>
      </c>
      <c r="M14" s="106">
        <f t="shared" si="3"/>
        <v>70</v>
      </c>
      <c r="N14" s="105" t="s">
        <v>81</v>
      </c>
      <c r="O14" s="107">
        <v>0.0</v>
      </c>
      <c r="P14" s="107">
        <v>973856.0</v>
      </c>
      <c r="Q14" s="19"/>
      <c r="R14" s="108"/>
      <c r="S14" s="47">
        <v>53.0</v>
      </c>
      <c r="T14" s="99">
        <v>1.0</v>
      </c>
      <c r="U14" s="19"/>
      <c r="V14" s="50" t="s">
        <v>87</v>
      </c>
      <c r="W14" s="50" t="s">
        <v>83</v>
      </c>
      <c r="X14" s="101" t="s">
        <v>84</v>
      </c>
      <c r="Y14" s="7"/>
      <c r="Z14" s="7"/>
      <c r="AA14" s="7"/>
      <c r="AB14" s="7"/>
      <c r="AC14" s="7"/>
      <c r="AD14" s="7"/>
      <c r="AE14" s="7"/>
      <c r="AF14" s="7"/>
    </row>
    <row r="15" ht="201.75" customHeight="1">
      <c r="A15" s="102" t="s">
        <v>76</v>
      </c>
      <c r="B15" s="103" t="s">
        <v>77</v>
      </c>
      <c r="C15" s="103" t="s">
        <v>78</v>
      </c>
      <c r="D15" s="104" t="s">
        <v>88</v>
      </c>
      <c r="E15" s="104" t="s">
        <v>89</v>
      </c>
      <c r="F15" s="104" t="s">
        <v>90</v>
      </c>
      <c r="G15" s="109">
        <v>0.26</v>
      </c>
      <c r="H15" s="67">
        <v>0.4</v>
      </c>
      <c r="I15" s="110">
        <v>0.1</v>
      </c>
      <c r="J15" s="110">
        <v>0.1</v>
      </c>
      <c r="K15" s="110">
        <v>0.1</v>
      </c>
      <c r="L15" s="110">
        <v>0.1</v>
      </c>
      <c r="M15" s="110">
        <f t="shared" si="3"/>
        <v>0.4</v>
      </c>
      <c r="N15" s="105" t="s">
        <v>81</v>
      </c>
      <c r="O15" s="107">
        <v>0.0</v>
      </c>
      <c r="P15" s="107">
        <v>0.0</v>
      </c>
      <c r="Q15" s="19"/>
      <c r="R15" s="108"/>
      <c r="S15" s="47">
        <v>12.0</v>
      </c>
      <c r="T15" s="99">
        <v>0.5</v>
      </c>
      <c r="U15" s="19"/>
      <c r="V15" s="49" t="s">
        <v>91</v>
      </c>
      <c r="W15" s="49" t="s">
        <v>83</v>
      </c>
      <c r="X15" s="51" t="s">
        <v>84</v>
      </c>
      <c r="Y15" s="7"/>
      <c r="Z15" s="7"/>
      <c r="AA15" s="7"/>
      <c r="AB15" s="7"/>
      <c r="AC15" s="7"/>
      <c r="AD15" s="7"/>
      <c r="AE15" s="7"/>
      <c r="AF15" s="7"/>
    </row>
    <row r="16" ht="117.75" customHeight="1">
      <c r="A16" s="102" t="s">
        <v>76</v>
      </c>
      <c r="B16" s="103" t="s">
        <v>77</v>
      </c>
      <c r="C16" s="74" t="s">
        <v>92</v>
      </c>
      <c r="D16" s="104" t="s">
        <v>93</v>
      </c>
      <c r="E16" s="104" t="s">
        <v>94</v>
      </c>
      <c r="F16" s="104" t="s">
        <v>33</v>
      </c>
      <c r="G16" s="104">
        <v>0.0</v>
      </c>
      <c r="H16" s="68">
        <v>1.0</v>
      </c>
      <c r="I16" s="105">
        <v>0.0</v>
      </c>
      <c r="J16" s="105">
        <v>0.0</v>
      </c>
      <c r="K16" s="105">
        <v>0.0</v>
      </c>
      <c r="L16" s="105">
        <v>1.0</v>
      </c>
      <c r="M16" s="106">
        <f t="shared" si="3"/>
        <v>1</v>
      </c>
      <c r="N16" s="105" t="s">
        <v>95</v>
      </c>
      <c r="O16" s="107">
        <v>0.0</v>
      </c>
      <c r="P16" s="107">
        <v>0.0</v>
      </c>
      <c r="Q16" s="19"/>
      <c r="R16" s="108"/>
      <c r="S16" s="47">
        <v>0.0</v>
      </c>
      <c r="T16" s="49">
        <v>0.0</v>
      </c>
      <c r="U16" s="24"/>
      <c r="V16" s="49" t="s">
        <v>96</v>
      </c>
      <c r="W16" s="49"/>
      <c r="X16" s="51" t="s">
        <v>97</v>
      </c>
      <c r="Y16" s="7"/>
      <c r="Z16" s="7"/>
      <c r="AA16" s="7"/>
      <c r="AB16" s="7"/>
      <c r="AC16" s="7"/>
      <c r="AD16" s="7"/>
      <c r="AE16" s="7"/>
      <c r="AF16" s="7"/>
    </row>
    <row r="17" ht="117.75" customHeight="1">
      <c r="A17" s="102" t="s">
        <v>76</v>
      </c>
      <c r="B17" s="103" t="s">
        <v>77</v>
      </c>
      <c r="C17" s="74" t="s">
        <v>92</v>
      </c>
      <c r="D17" s="104" t="s">
        <v>98</v>
      </c>
      <c r="E17" s="104" t="s">
        <v>99</v>
      </c>
      <c r="F17" s="104" t="s">
        <v>33</v>
      </c>
      <c r="G17" s="104">
        <v>2.0</v>
      </c>
      <c r="H17" s="68">
        <v>4.0</v>
      </c>
      <c r="I17" s="105">
        <v>1.0</v>
      </c>
      <c r="J17" s="105">
        <v>1.0</v>
      </c>
      <c r="K17" s="105">
        <v>1.0</v>
      </c>
      <c r="L17" s="105">
        <v>1.0</v>
      </c>
      <c r="M17" s="106">
        <f t="shared" si="3"/>
        <v>4</v>
      </c>
      <c r="N17" s="96" t="s">
        <v>100</v>
      </c>
      <c r="O17" s="107">
        <v>0.0</v>
      </c>
      <c r="P17" s="107">
        <v>0.0</v>
      </c>
      <c r="Q17" s="19"/>
      <c r="R17" s="111"/>
      <c r="S17" s="47">
        <v>1.0</v>
      </c>
      <c r="T17" s="49">
        <v>0.25</v>
      </c>
      <c r="U17" s="49">
        <v>0.0</v>
      </c>
      <c r="V17" s="49" t="s">
        <v>101</v>
      </c>
      <c r="W17" s="49" t="s">
        <v>102</v>
      </c>
      <c r="X17" s="51" t="s">
        <v>103</v>
      </c>
      <c r="Y17" s="7"/>
      <c r="Z17" s="7"/>
      <c r="AA17" s="7"/>
      <c r="AB17" s="7"/>
      <c r="AC17" s="7"/>
      <c r="AD17" s="7"/>
      <c r="AE17" s="7"/>
      <c r="AF17" s="7"/>
    </row>
    <row r="18" ht="100.5" hidden="1" customHeight="1">
      <c r="A18" s="38" t="s">
        <v>76</v>
      </c>
      <c r="B18" s="40" t="s">
        <v>104</v>
      </c>
      <c r="C18" s="40" t="s">
        <v>105</v>
      </c>
      <c r="D18" s="40" t="s">
        <v>106</v>
      </c>
      <c r="E18" s="40" t="s">
        <v>107</v>
      </c>
      <c r="F18" s="40" t="s">
        <v>33</v>
      </c>
      <c r="G18" s="112">
        <v>3.13701E7</v>
      </c>
      <c r="H18" s="112">
        <v>4.0E7</v>
      </c>
      <c r="I18" s="113">
        <v>0.0</v>
      </c>
      <c r="J18" s="113">
        <f>H18/3</f>
        <v>13333333.33</v>
      </c>
      <c r="K18" s="113">
        <f>J18+J18</f>
        <v>26666666.67</v>
      </c>
      <c r="L18" s="113">
        <f>K18+J18</f>
        <v>40000000</v>
      </c>
      <c r="M18" s="113">
        <f t="shared" si="3"/>
        <v>40000000</v>
      </c>
      <c r="N18" s="43" t="s">
        <v>81</v>
      </c>
      <c r="O18" s="44">
        <v>0.0</v>
      </c>
      <c r="P18" s="44">
        <v>0.0</v>
      </c>
      <c r="Q18" s="114"/>
      <c r="R18" s="115"/>
      <c r="S18" s="47"/>
      <c r="T18" s="49"/>
      <c r="U18" s="49"/>
      <c r="V18" s="49"/>
      <c r="W18" s="49"/>
      <c r="X18" s="51"/>
      <c r="Y18" s="7"/>
      <c r="Z18" s="7"/>
      <c r="AA18" s="7"/>
      <c r="AB18" s="7"/>
      <c r="AC18" s="7"/>
      <c r="AD18" s="7"/>
      <c r="AE18" s="7"/>
      <c r="AF18" s="7"/>
    </row>
    <row r="19" ht="143.25" customHeight="1">
      <c r="A19" s="116" t="s">
        <v>108</v>
      </c>
      <c r="B19" s="103" t="s">
        <v>109</v>
      </c>
      <c r="C19" s="117" t="s">
        <v>110</v>
      </c>
      <c r="D19" s="117" t="s">
        <v>111</v>
      </c>
      <c r="E19" s="117" t="s">
        <v>112</v>
      </c>
      <c r="F19" s="117" t="s">
        <v>113</v>
      </c>
      <c r="G19" s="118">
        <v>0.887</v>
      </c>
      <c r="H19" s="119">
        <v>1.0</v>
      </c>
      <c r="I19" s="120">
        <v>0.1</v>
      </c>
      <c r="J19" s="120">
        <v>0.3</v>
      </c>
      <c r="K19" s="120">
        <v>0.3</v>
      </c>
      <c r="L19" s="120">
        <v>0.3</v>
      </c>
      <c r="M19" s="121">
        <f t="shared" si="3"/>
        <v>1</v>
      </c>
      <c r="N19" s="32" t="s">
        <v>114</v>
      </c>
      <c r="O19" s="122">
        <v>0.0</v>
      </c>
      <c r="P19" s="122">
        <v>0.0</v>
      </c>
      <c r="Q19" s="123">
        <v>5.0E7</v>
      </c>
      <c r="R19" s="124">
        <v>1.31882761E8</v>
      </c>
      <c r="S19" s="119">
        <v>0.1</v>
      </c>
      <c r="T19" s="119">
        <v>0.1</v>
      </c>
      <c r="U19" s="125" t="s">
        <v>115</v>
      </c>
      <c r="V19" s="74" t="s">
        <v>116</v>
      </c>
      <c r="W19" s="74" t="s">
        <v>117</v>
      </c>
      <c r="X19" s="51"/>
      <c r="Y19" s="7"/>
      <c r="Z19" s="7"/>
      <c r="AA19" s="7"/>
      <c r="AB19" s="7"/>
      <c r="AC19" s="7"/>
      <c r="AD19" s="7"/>
      <c r="AE19" s="7"/>
      <c r="AF19" s="7"/>
    </row>
    <row r="20" ht="170.25" customHeight="1">
      <c r="A20" s="102" t="s">
        <v>108</v>
      </c>
      <c r="B20" s="103" t="s">
        <v>109</v>
      </c>
      <c r="C20" s="74" t="s">
        <v>118</v>
      </c>
      <c r="D20" s="104" t="s">
        <v>119</v>
      </c>
      <c r="E20" s="104" t="s">
        <v>120</v>
      </c>
      <c r="F20" s="104" t="s">
        <v>113</v>
      </c>
      <c r="G20" s="73">
        <v>2.0</v>
      </c>
      <c r="H20" s="73">
        <v>1.0</v>
      </c>
      <c r="I20" s="126">
        <v>0.0</v>
      </c>
      <c r="J20" s="126">
        <v>0.0</v>
      </c>
      <c r="K20" s="126">
        <v>0.0</v>
      </c>
      <c r="L20" s="126">
        <v>1.0</v>
      </c>
      <c r="M20" s="106">
        <f t="shared" si="3"/>
        <v>1</v>
      </c>
      <c r="N20" s="105" t="s">
        <v>114</v>
      </c>
      <c r="O20" s="107">
        <v>0.0</v>
      </c>
      <c r="P20" s="107">
        <v>0.0</v>
      </c>
      <c r="Q20" s="19"/>
      <c r="R20" s="108"/>
      <c r="S20" s="47"/>
      <c r="T20" s="48"/>
      <c r="U20" s="49"/>
      <c r="V20" s="74" t="s">
        <v>121</v>
      </c>
      <c r="W20" s="74" t="s">
        <v>122</v>
      </c>
      <c r="X20" s="51"/>
      <c r="Y20" s="7"/>
      <c r="Z20" s="7"/>
      <c r="AA20" s="7"/>
      <c r="AB20" s="7"/>
      <c r="AC20" s="7"/>
      <c r="AD20" s="7"/>
      <c r="AE20" s="7"/>
      <c r="AF20" s="7"/>
    </row>
    <row r="21" ht="159.0" customHeight="1">
      <c r="A21" s="102" t="s">
        <v>108</v>
      </c>
      <c r="B21" s="103" t="s">
        <v>109</v>
      </c>
      <c r="C21" s="74" t="s">
        <v>118</v>
      </c>
      <c r="D21" s="104" t="s">
        <v>123</v>
      </c>
      <c r="E21" s="104" t="s">
        <v>124</v>
      </c>
      <c r="F21" s="104" t="s">
        <v>113</v>
      </c>
      <c r="G21" s="73">
        <v>13.0</v>
      </c>
      <c r="H21" s="73">
        <v>15.0</v>
      </c>
      <c r="I21" s="126">
        <v>2.0</v>
      </c>
      <c r="J21" s="126">
        <v>3.0</v>
      </c>
      <c r="K21" s="126">
        <v>5.0</v>
      </c>
      <c r="L21" s="126">
        <v>5.0</v>
      </c>
      <c r="M21" s="106">
        <f>SUM(I21:L21)</f>
        <v>15</v>
      </c>
      <c r="N21" s="105" t="s">
        <v>114</v>
      </c>
      <c r="O21" s="127">
        <v>0.0</v>
      </c>
      <c r="P21" s="127">
        <v>0.0</v>
      </c>
      <c r="Q21" s="24"/>
      <c r="R21" s="111"/>
      <c r="S21" s="73">
        <v>15.0</v>
      </c>
      <c r="T21" s="119">
        <v>1.0</v>
      </c>
      <c r="U21" s="125" t="s">
        <v>125</v>
      </c>
      <c r="V21" s="74" t="s">
        <v>126</v>
      </c>
      <c r="W21" s="74" t="s">
        <v>127</v>
      </c>
      <c r="X21" s="51"/>
      <c r="Y21" s="7"/>
      <c r="Z21" s="7"/>
      <c r="AA21" s="7"/>
      <c r="AB21" s="7"/>
      <c r="AC21" s="7"/>
      <c r="AD21" s="7"/>
      <c r="AE21" s="7"/>
      <c r="AF21" s="7"/>
    </row>
    <row r="22" ht="151.5" customHeight="1">
      <c r="A22" s="102" t="s">
        <v>128</v>
      </c>
      <c r="B22" s="74" t="s">
        <v>129</v>
      </c>
      <c r="C22" s="104" t="s">
        <v>130</v>
      </c>
      <c r="D22" s="104" t="s">
        <v>131</v>
      </c>
      <c r="E22" s="104" t="s">
        <v>132</v>
      </c>
      <c r="F22" s="104" t="s">
        <v>113</v>
      </c>
      <c r="G22" s="109">
        <v>1.0</v>
      </c>
      <c r="H22" s="109">
        <v>1.0</v>
      </c>
      <c r="I22" s="128">
        <f>H22/4</f>
        <v>0.25</v>
      </c>
      <c r="J22" s="128">
        <f t="shared" ref="J22:J23" si="4">I22+I22</f>
        <v>0.5</v>
      </c>
      <c r="K22" s="128">
        <f t="shared" ref="K22:K23" si="5">J22+I22</f>
        <v>0.75</v>
      </c>
      <c r="L22" s="128">
        <f t="shared" ref="L22:L23" si="6">K22+I22</f>
        <v>1</v>
      </c>
      <c r="M22" s="110">
        <f t="shared" ref="M22:M23" si="7">H22</f>
        <v>1</v>
      </c>
      <c r="N22" s="105" t="s">
        <v>133</v>
      </c>
      <c r="O22" s="127">
        <v>0.0</v>
      </c>
      <c r="P22" s="127">
        <v>0.0</v>
      </c>
      <c r="Q22" s="129">
        <v>7.7E7</v>
      </c>
      <c r="R22" s="130">
        <v>0.0</v>
      </c>
      <c r="S22" s="119">
        <v>0.25</v>
      </c>
      <c r="T22" s="119">
        <v>0.25</v>
      </c>
      <c r="U22" s="55">
        <v>1692968.0</v>
      </c>
      <c r="V22" s="74" t="s">
        <v>134</v>
      </c>
      <c r="W22" s="74" t="s">
        <v>135</v>
      </c>
      <c r="X22" s="51"/>
      <c r="Y22" s="7"/>
      <c r="Z22" s="7"/>
      <c r="AA22" s="7"/>
      <c r="AB22" s="7"/>
      <c r="AC22" s="7"/>
      <c r="AD22" s="7"/>
      <c r="AE22" s="7"/>
      <c r="AF22" s="7"/>
    </row>
    <row r="23" ht="218.25" customHeight="1">
      <c r="A23" s="102" t="s">
        <v>128</v>
      </c>
      <c r="B23" s="74" t="s">
        <v>129</v>
      </c>
      <c r="C23" s="104" t="s">
        <v>136</v>
      </c>
      <c r="D23" s="104" t="s">
        <v>137</v>
      </c>
      <c r="E23" s="104" t="s">
        <v>138</v>
      </c>
      <c r="F23" s="104" t="s">
        <v>139</v>
      </c>
      <c r="G23" s="106">
        <v>8.0</v>
      </c>
      <c r="H23" s="131">
        <v>8.0</v>
      </c>
      <c r="I23" s="132">
        <v>2.0</v>
      </c>
      <c r="J23" s="132">
        <f t="shared" si="4"/>
        <v>4</v>
      </c>
      <c r="K23" s="132">
        <f t="shared" si="5"/>
        <v>6</v>
      </c>
      <c r="L23" s="132">
        <f t="shared" si="6"/>
        <v>8</v>
      </c>
      <c r="M23" s="106">
        <f t="shared" si="7"/>
        <v>8</v>
      </c>
      <c r="N23" s="133" t="s">
        <v>114</v>
      </c>
      <c r="O23" s="127">
        <v>0.0</v>
      </c>
      <c r="P23" s="127">
        <v>0.0</v>
      </c>
      <c r="Q23" s="129">
        <v>0.0</v>
      </c>
      <c r="R23" s="130">
        <v>1.0E7</v>
      </c>
      <c r="S23" s="131">
        <v>2.0</v>
      </c>
      <c r="T23" s="49"/>
      <c r="U23" s="129">
        <v>0.0</v>
      </c>
      <c r="V23" s="74" t="s">
        <v>140</v>
      </c>
      <c r="W23" s="134" t="s">
        <v>141</v>
      </c>
      <c r="X23" s="51"/>
      <c r="Y23" s="7"/>
      <c r="Z23" s="7"/>
      <c r="AA23" s="7"/>
      <c r="AB23" s="7"/>
      <c r="AC23" s="7"/>
      <c r="AD23" s="7"/>
      <c r="AE23" s="7"/>
      <c r="AF23" s="7"/>
    </row>
    <row r="24" ht="231.0" customHeight="1">
      <c r="A24" s="102" t="s">
        <v>128</v>
      </c>
      <c r="B24" s="74" t="s">
        <v>142</v>
      </c>
      <c r="C24" s="74" t="s">
        <v>143</v>
      </c>
      <c r="D24" s="74" t="s">
        <v>144</v>
      </c>
      <c r="E24" s="74" t="s">
        <v>94</v>
      </c>
      <c r="F24" s="104" t="s">
        <v>145</v>
      </c>
      <c r="G24" s="131">
        <v>1.0</v>
      </c>
      <c r="H24" s="131">
        <v>1.0</v>
      </c>
      <c r="I24" s="106">
        <v>0.0</v>
      </c>
      <c r="J24" s="106">
        <v>1.0</v>
      </c>
      <c r="K24" s="106">
        <v>0.0</v>
      </c>
      <c r="L24" s="106">
        <v>0.0</v>
      </c>
      <c r="M24" s="106">
        <v>1.0</v>
      </c>
      <c r="N24" s="19"/>
      <c r="O24" s="135">
        <v>0.0</v>
      </c>
      <c r="P24" s="135">
        <v>0.0</v>
      </c>
      <c r="Q24" s="135">
        <f>1623771+33000000</f>
        <v>34623771</v>
      </c>
      <c r="R24" s="136">
        <v>0.0</v>
      </c>
      <c r="S24" s="137"/>
      <c r="T24" s="74"/>
      <c r="U24" s="74"/>
      <c r="V24" s="74" t="s">
        <v>146</v>
      </c>
      <c r="W24" s="74" t="s">
        <v>147</v>
      </c>
      <c r="X24" s="138"/>
      <c r="Y24" s="139"/>
      <c r="Z24" s="139"/>
      <c r="AA24" s="139"/>
      <c r="AB24" s="139"/>
      <c r="AC24" s="139"/>
      <c r="AD24" s="139"/>
      <c r="AE24" s="139"/>
      <c r="AF24" s="139"/>
    </row>
    <row r="25" ht="231.0" customHeight="1">
      <c r="A25" s="102" t="s">
        <v>128</v>
      </c>
      <c r="B25" s="74" t="s">
        <v>142</v>
      </c>
      <c r="C25" s="74" t="s">
        <v>143</v>
      </c>
      <c r="D25" s="104" t="s">
        <v>148</v>
      </c>
      <c r="E25" s="104" t="s">
        <v>149</v>
      </c>
      <c r="F25" s="104" t="s">
        <v>145</v>
      </c>
      <c r="G25" s="131">
        <v>0.0</v>
      </c>
      <c r="H25" s="67">
        <v>0.7</v>
      </c>
      <c r="I25" s="110">
        <v>0.1</v>
      </c>
      <c r="J25" s="110">
        <v>0.25</v>
      </c>
      <c r="K25" s="110">
        <v>0.25</v>
      </c>
      <c r="L25" s="110">
        <v>0.1</v>
      </c>
      <c r="M25" s="110">
        <f>SUM(I25:L25)</f>
        <v>0.7</v>
      </c>
      <c r="N25" s="19"/>
      <c r="O25" s="24"/>
      <c r="P25" s="24"/>
      <c r="Q25" s="24"/>
      <c r="R25" s="111"/>
      <c r="S25" s="67">
        <v>0.1</v>
      </c>
      <c r="T25" s="74"/>
      <c r="U25" s="125" t="s">
        <v>115</v>
      </c>
      <c r="V25" s="74" t="s">
        <v>150</v>
      </c>
      <c r="W25" s="134" t="s">
        <v>151</v>
      </c>
      <c r="X25" s="138"/>
      <c r="Y25" s="139"/>
      <c r="Z25" s="139"/>
      <c r="AA25" s="139"/>
      <c r="AB25" s="139"/>
      <c r="AC25" s="139"/>
      <c r="AD25" s="139"/>
      <c r="AE25" s="139"/>
      <c r="AF25" s="139"/>
    </row>
    <row r="26" ht="135.0" customHeight="1">
      <c r="A26" s="102" t="s">
        <v>128</v>
      </c>
      <c r="B26" s="104" t="s">
        <v>104</v>
      </c>
      <c r="C26" s="104" t="s">
        <v>152</v>
      </c>
      <c r="D26" s="104" t="s">
        <v>153</v>
      </c>
      <c r="E26" s="104" t="s">
        <v>154</v>
      </c>
      <c r="F26" s="104" t="s">
        <v>145</v>
      </c>
      <c r="G26" s="140">
        <v>1.6891808E7</v>
      </c>
      <c r="H26" s="141">
        <v>2.0E7</v>
      </c>
      <c r="I26" s="105">
        <v>0.0</v>
      </c>
      <c r="J26" s="142">
        <v>1500000.0</v>
      </c>
      <c r="K26" s="142">
        <v>3500000.0</v>
      </c>
      <c r="L26" s="142">
        <f>K26+J26</f>
        <v>5000000</v>
      </c>
      <c r="M26" s="142">
        <f>H26</f>
        <v>20000000</v>
      </c>
      <c r="N26" s="24"/>
      <c r="O26" s="107">
        <v>0.0</v>
      </c>
      <c r="P26" s="107">
        <v>0.0</v>
      </c>
      <c r="Q26" s="127">
        <v>0.0</v>
      </c>
      <c r="R26" s="143">
        <v>0.0</v>
      </c>
      <c r="S26" s="67">
        <v>1.45</v>
      </c>
      <c r="T26" s="49"/>
      <c r="U26" s="55">
        <v>2.916901E7</v>
      </c>
      <c r="V26" s="74" t="s">
        <v>155</v>
      </c>
      <c r="W26" s="74" t="s">
        <v>156</v>
      </c>
      <c r="X26" s="51"/>
      <c r="Y26" s="7"/>
      <c r="Z26" s="7"/>
      <c r="AA26" s="7"/>
      <c r="AB26" s="7"/>
      <c r="AC26" s="7"/>
      <c r="AD26" s="7"/>
      <c r="AE26" s="7"/>
      <c r="AF26" s="7"/>
    </row>
    <row r="27" ht="105.0" customHeight="1">
      <c r="A27" s="102" t="s">
        <v>128</v>
      </c>
      <c r="B27" s="74" t="s">
        <v>157</v>
      </c>
      <c r="C27" s="144" t="s">
        <v>158</v>
      </c>
      <c r="D27" s="145" t="s">
        <v>159</v>
      </c>
      <c r="E27" s="145" t="s">
        <v>160</v>
      </c>
      <c r="F27" s="104" t="s">
        <v>68</v>
      </c>
      <c r="G27" s="110">
        <v>0.4</v>
      </c>
      <c r="H27" s="109">
        <v>0.6</v>
      </c>
      <c r="I27" s="128">
        <v>0.2</v>
      </c>
      <c r="J27" s="128">
        <v>0.2</v>
      </c>
      <c r="K27" s="128">
        <v>0.2</v>
      </c>
      <c r="L27" s="128">
        <v>0.0</v>
      </c>
      <c r="M27" s="110">
        <f t="shared" ref="M27:M31" si="8">SUM(I27:L27)</f>
        <v>0.6</v>
      </c>
      <c r="N27" s="133" t="s">
        <v>114</v>
      </c>
      <c r="O27" s="135">
        <v>0.0</v>
      </c>
      <c r="P27" s="135">
        <v>0.0</v>
      </c>
      <c r="Q27" s="135">
        <v>0.0</v>
      </c>
      <c r="R27" s="136">
        <v>2.0E7</v>
      </c>
      <c r="S27" s="67">
        <v>0.25</v>
      </c>
      <c r="T27" s="49"/>
      <c r="U27" s="55" t="s">
        <v>161</v>
      </c>
      <c r="V27" s="74" t="s">
        <v>162</v>
      </c>
      <c r="W27" s="74" t="s">
        <v>163</v>
      </c>
      <c r="X27" s="74" t="s">
        <v>164</v>
      </c>
      <c r="Y27" s="7"/>
      <c r="Z27" s="7"/>
      <c r="AA27" s="7"/>
      <c r="AB27" s="7"/>
      <c r="AC27" s="7"/>
      <c r="AD27" s="7"/>
      <c r="AE27" s="7"/>
      <c r="AF27" s="7"/>
    </row>
    <row r="28" ht="86.25" customHeight="1">
      <c r="A28" s="102" t="s">
        <v>128</v>
      </c>
      <c r="B28" s="74" t="s">
        <v>157</v>
      </c>
      <c r="C28" s="144" t="s">
        <v>158</v>
      </c>
      <c r="D28" s="145" t="s">
        <v>165</v>
      </c>
      <c r="E28" s="145" t="s">
        <v>166</v>
      </c>
      <c r="F28" s="104" t="s">
        <v>68</v>
      </c>
      <c r="G28" s="146">
        <v>44.0</v>
      </c>
      <c r="H28" s="146">
        <f>H8+64</f>
        <v>204</v>
      </c>
      <c r="I28" s="132">
        <v>140.0</v>
      </c>
      <c r="J28" s="132">
        <v>32.0</v>
      </c>
      <c r="K28" s="132">
        <v>32.0</v>
      </c>
      <c r="L28" s="126">
        <v>0.0</v>
      </c>
      <c r="M28" s="106">
        <f t="shared" si="8"/>
        <v>204</v>
      </c>
      <c r="N28" s="24"/>
      <c r="O28" s="24"/>
      <c r="P28" s="24"/>
      <c r="Q28" s="24"/>
      <c r="R28" s="111"/>
      <c r="S28" s="47">
        <v>0.0</v>
      </c>
      <c r="T28" s="49"/>
      <c r="U28" s="49">
        <v>0.0</v>
      </c>
      <c r="V28" s="49"/>
      <c r="W28" s="49"/>
      <c r="X28" s="74" t="s">
        <v>167</v>
      </c>
      <c r="Y28" s="7"/>
      <c r="Z28" s="7"/>
      <c r="AA28" s="7"/>
      <c r="AB28" s="7"/>
      <c r="AC28" s="7"/>
      <c r="AD28" s="7"/>
      <c r="AE28" s="7"/>
      <c r="AF28" s="7"/>
    </row>
    <row r="29" ht="166.5" customHeight="1">
      <c r="A29" s="102" t="s">
        <v>128</v>
      </c>
      <c r="B29" s="74" t="s">
        <v>168</v>
      </c>
      <c r="C29" s="74" t="s">
        <v>169</v>
      </c>
      <c r="D29" s="74" t="s">
        <v>170</v>
      </c>
      <c r="E29" s="74" t="s">
        <v>171</v>
      </c>
      <c r="F29" s="104" t="s">
        <v>68</v>
      </c>
      <c r="G29" s="141">
        <v>0.0</v>
      </c>
      <c r="H29" s="141">
        <v>7.0</v>
      </c>
      <c r="I29" s="105">
        <v>1.0</v>
      </c>
      <c r="J29" s="105">
        <v>1.0</v>
      </c>
      <c r="K29" s="142">
        <v>2.0</v>
      </c>
      <c r="L29" s="142">
        <v>3.0</v>
      </c>
      <c r="M29" s="142">
        <f t="shared" si="8"/>
        <v>7</v>
      </c>
      <c r="N29" s="105" t="s">
        <v>172</v>
      </c>
      <c r="O29" s="107">
        <v>0.0</v>
      </c>
      <c r="P29" s="107">
        <v>0.0</v>
      </c>
      <c r="Q29" s="135">
        <v>5.0E7</v>
      </c>
      <c r="R29" s="136">
        <v>1.0E7</v>
      </c>
      <c r="S29" s="47">
        <v>1.0</v>
      </c>
      <c r="T29" s="49"/>
      <c r="U29" s="49"/>
      <c r="V29" s="74" t="s">
        <v>173</v>
      </c>
      <c r="W29" s="74" t="s">
        <v>174</v>
      </c>
      <c r="X29" s="51"/>
      <c r="Y29" s="7"/>
      <c r="Z29" s="7"/>
      <c r="AA29" s="7"/>
      <c r="AB29" s="7"/>
      <c r="AC29" s="7"/>
      <c r="AD29" s="7"/>
      <c r="AE29" s="7"/>
      <c r="AF29" s="7"/>
    </row>
    <row r="30" ht="149.25" customHeight="1">
      <c r="A30" s="102" t="s">
        <v>128</v>
      </c>
      <c r="B30" s="74" t="s">
        <v>168</v>
      </c>
      <c r="C30" s="74" t="s">
        <v>175</v>
      </c>
      <c r="D30" s="74" t="s">
        <v>176</v>
      </c>
      <c r="E30" s="74" t="s">
        <v>177</v>
      </c>
      <c r="F30" s="104" t="s">
        <v>68</v>
      </c>
      <c r="G30" s="141">
        <v>1.0</v>
      </c>
      <c r="H30" s="141">
        <v>4.0</v>
      </c>
      <c r="I30" s="105">
        <v>0.0</v>
      </c>
      <c r="J30" s="105">
        <v>1.0</v>
      </c>
      <c r="K30" s="142">
        <v>2.0</v>
      </c>
      <c r="L30" s="142">
        <v>1.0</v>
      </c>
      <c r="M30" s="142">
        <f t="shared" si="8"/>
        <v>4</v>
      </c>
      <c r="N30" s="105" t="s">
        <v>172</v>
      </c>
      <c r="O30" s="107">
        <v>0.0</v>
      </c>
      <c r="P30" s="107">
        <v>0.0</v>
      </c>
      <c r="Q30" s="19"/>
      <c r="R30" s="108"/>
      <c r="S30" s="47">
        <v>0.0</v>
      </c>
      <c r="T30" s="49"/>
      <c r="U30" s="49"/>
      <c r="V30" s="74" t="s">
        <v>178</v>
      </c>
      <c r="W30" s="74" t="s">
        <v>179</v>
      </c>
      <c r="X30" s="51"/>
      <c r="Y30" s="7"/>
      <c r="Z30" s="7"/>
      <c r="AA30" s="7"/>
      <c r="AB30" s="7"/>
      <c r="AC30" s="7"/>
      <c r="AD30" s="7"/>
      <c r="AE30" s="7"/>
      <c r="AF30" s="7"/>
    </row>
    <row r="31" ht="149.25" customHeight="1">
      <c r="A31" s="102" t="s">
        <v>128</v>
      </c>
      <c r="B31" s="74" t="s">
        <v>168</v>
      </c>
      <c r="C31" s="74" t="s">
        <v>180</v>
      </c>
      <c r="D31" s="74" t="s">
        <v>181</v>
      </c>
      <c r="E31" s="74" t="s">
        <v>182</v>
      </c>
      <c r="F31" s="104" t="s">
        <v>68</v>
      </c>
      <c r="G31" s="141">
        <v>0.0</v>
      </c>
      <c r="H31" s="141">
        <v>8.0</v>
      </c>
      <c r="I31" s="105">
        <v>2.0</v>
      </c>
      <c r="J31" s="105">
        <v>2.0</v>
      </c>
      <c r="K31" s="142">
        <v>2.0</v>
      </c>
      <c r="L31" s="142">
        <v>2.0</v>
      </c>
      <c r="M31" s="142">
        <f t="shared" si="8"/>
        <v>8</v>
      </c>
      <c r="N31" s="105" t="s">
        <v>172</v>
      </c>
      <c r="O31" s="107">
        <v>0.0</v>
      </c>
      <c r="P31" s="107">
        <v>0.0</v>
      </c>
      <c r="Q31" s="24"/>
      <c r="R31" s="111"/>
      <c r="S31" s="47">
        <v>3.0</v>
      </c>
      <c r="T31" s="49"/>
      <c r="U31" s="49"/>
      <c r="V31" s="74" t="s">
        <v>183</v>
      </c>
      <c r="W31" s="74" t="s">
        <v>183</v>
      </c>
      <c r="X31" s="51"/>
      <c r="Y31" s="7"/>
      <c r="Z31" s="7"/>
      <c r="AA31" s="7"/>
      <c r="AB31" s="7"/>
      <c r="AC31" s="7"/>
      <c r="AD31" s="7"/>
      <c r="AE31" s="7"/>
      <c r="AF31" s="7"/>
    </row>
    <row r="32" ht="150.75" customHeight="1">
      <c r="A32" s="102" t="s">
        <v>128</v>
      </c>
      <c r="B32" s="74" t="s">
        <v>168</v>
      </c>
      <c r="C32" s="74" t="s">
        <v>184</v>
      </c>
      <c r="D32" s="74" t="s">
        <v>185</v>
      </c>
      <c r="E32" s="74" t="s">
        <v>186</v>
      </c>
      <c r="F32" s="104" t="s">
        <v>68</v>
      </c>
      <c r="G32" s="67">
        <v>0.5</v>
      </c>
      <c r="H32" s="67">
        <v>0.75</v>
      </c>
      <c r="I32" s="110">
        <v>0.19</v>
      </c>
      <c r="J32" s="110">
        <v>0.38</v>
      </c>
      <c r="K32" s="110">
        <v>0.57</v>
      </c>
      <c r="L32" s="110">
        <v>0.75</v>
      </c>
      <c r="M32" s="110">
        <f t="shared" ref="M32:M35" si="9">H32</f>
        <v>0.75</v>
      </c>
      <c r="N32" s="105" t="s">
        <v>172</v>
      </c>
      <c r="O32" s="107">
        <v>0.0</v>
      </c>
      <c r="P32" s="107">
        <v>0.0</v>
      </c>
      <c r="Q32" s="107">
        <v>4.0E7</v>
      </c>
      <c r="R32" s="143">
        <v>0.0</v>
      </c>
      <c r="S32" s="147">
        <v>0.2</v>
      </c>
      <c r="T32" s="49"/>
      <c r="U32" s="49"/>
      <c r="V32" s="74" t="s">
        <v>187</v>
      </c>
      <c r="W32" s="74" t="s">
        <v>183</v>
      </c>
      <c r="X32" s="51"/>
      <c r="Y32" s="7"/>
      <c r="Z32" s="7"/>
      <c r="AA32" s="7"/>
      <c r="AB32" s="7"/>
      <c r="AC32" s="7"/>
      <c r="AD32" s="7"/>
      <c r="AE32" s="7"/>
      <c r="AF32" s="7"/>
    </row>
    <row r="33" ht="185.25" customHeight="1">
      <c r="A33" s="148" t="s">
        <v>188</v>
      </c>
      <c r="B33" s="144" t="s">
        <v>189</v>
      </c>
      <c r="C33" s="149" t="s">
        <v>190</v>
      </c>
      <c r="D33" s="105" t="s">
        <v>191</v>
      </c>
      <c r="E33" s="105" t="s">
        <v>192</v>
      </c>
      <c r="F33" s="104" t="s">
        <v>33</v>
      </c>
      <c r="G33" s="106">
        <f>348*90%</f>
        <v>313.2</v>
      </c>
      <c r="H33" s="106">
        <f>373*90%</f>
        <v>335.7</v>
      </c>
      <c r="I33" s="106">
        <f>H33/4</f>
        <v>83.925</v>
      </c>
      <c r="J33" s="106">
        <f>I33+I33</f>
        <v>167.85</v>
      </c>
      <c r="K33" s="106">
        <f>J33+I33</f>
        <v>251.775</v>
      </c>
      <c r="L33" s="106">
        <f>K33+I33</f>
        <v>335.7</v>
      </c>
      <c r="M33" s="106">
        <f t="shared" si="9"/>
        <v>335.7</v>
      </c>
      <c r="N33" s="149" t="s">
        <v>193</v>
      </c>
      <c r="O33" s="135">
        <v>0.0</v>
      </c>
      <c r="P33" s="135">
        <v>1.19801145E8</v>
      </c>
      <c r="Q33" s="150">
        <f>80000000+90000000+70000000+90000000+38930475</f>
        <v>368930475</v>
      </c>
      <c r="R33" s="151">
        <v>2.0E7</v>
      </c>
      <c r="S33" s="47">
        <v>230.0</v>
      </c>
      <c r="T33" s="49"/>
      <c r="U33" s="49"/>
      <c r="V33" s="152" t="s">
        <v>194</v>
      </c>
      <c r="W33" s="153" t="s">
        <v>195</v>
      </c>
      <c r="X33" s="154"/>
      <c r="Y33" s="7"/>
      <c r="Z33" s="7"/>
      <c r="AA33" s="7"/>
      <c r="AB33" s="7"/>
      <c r="AC33" s="7"/>
      <c r="AD33" s="7"/>
      <c r="AE33" s="7"/>
      <c r="AF33" s="7"/>
    </row>
    <row r="34" ht="256.5" customHeight="1">
      <c r="A34" s="148" t="s">
        <v>188</v>
      </c>
      <c r="B34" s="144" t="s">
        <v>189</v>
      </c>
      <c r="C34" s="104" t="s">
        <v>196</v>
      </c>
      <c r="D34" s="104" t="s">
        <v>197</v>
      </c>
      <c r="E34" s="104" t="s">
        <v>198</v>
      </c>
      <c r="F34" s="104" t="s">
        <v>33</v>
      </c>
      <c r="G34" s="67">
        <f>100%-22%</f>
        <v>0.78</v>
      </c>
      <c r="H34" s="67">
        <v>0.9</v>
      </c>
      <c r="I34" s="110">
        <v>0.0</v>
      </c>
      <c r="J34" s="110">
        <v>0.9</v>
      </c>
      <c r="K34" s="110">
        <v>0.0</v>
      </c>
      <c r="L34" s="110">
        <v>0.9</v>
      </c>
      <c r="M34" s="110">
        <f t="shared" si="9"/>
        <v>0.9</v>
      </c>
      <c r="N34" s="105" t="s">
        <v>199</v>
      </c>
      <c r="O34" s="24"/>
      <c r="P34" s="24"/>
      <c r="Q34" s="24"/>
      <c r="R34" s="111"/>
      <c r="S34" s="155">
        <v>0.13</v>
      </c>
      <c r="T34" s="48"/>
      <c r="U34" s="156">
        <v>1.2869245E7</v>
      </c>
      <c r="V34" s="157" t="s">
        <v>200</v>
      </c>
      <c r="W34" s="104" t="s">
        <v>201</v>
      </c>
      <c r="X34" s="51"/>
      <c r="Y34" s="7"/>
      <c r="Z34" s="7"/>
      <c r="AA34" s="7"/>
      <c r="AB34" s="7"/>
      <c r="AC34" s="7"/>
      <c r="AD34" s="7"/>
      <c r="AE34" s="7"/>
      <c r="AF34" s="7"/>
    </row>
    <row r="35" ht="137.25" customHeight="1">
      <c r="A35" s="148" t="s">
        <v>188</v>
      </c>
      <c r="B35" s="74" t="s">
        <v>202</v>
      </c>
      <c r="C35" s="74" t="s">
        <v>203</v>
      </c>
      <c r="D35" s="104" t="s">
        <v>204</v>
      </c>
      <c r="E35" s="104" t="s">
        <v>205</v>
      </c>
      <c r="F35" s="104" t="s">
        <v>33</v>
      </c>
      <c r="G35" s="104">
        <v>104.0</v>
      </c>
      <c r="H35" s="131">
        <v>114.0</v>
      </c>
      <c r="I35" s="106">
        <v>0.0</v>
      </c>
      <c r="J35" s="106">
        <v>35.0</v>
      </c>
      <c r="K35" s="106">
        <v>70.0</v>
      </c>
      <c r="L35" s="106">
        <v>114.0</v>
      </c>
      <c r="M35" s="106">
        <f t="shared" si="9"/>
        <v>114</v>
      </c>
      <c r="N35" s="105" t="s">
        <v>206</v>
      </c>
      <c r="O35" s="127">
        <v>0.0</v>
      </c>
      <c r="P35" s="127">
        <v>0.0</v>
      </c>
      <c r="Q35" s="127">
        <f>160000000-Q36</f>
        <v>116021610</v>
      </c>
      <c r="R35" s="143">
        <v>0.0</v>
      </c>
      <c r="S35" s="158">
        <v>36.0</v>
      </c>
      <c r="T35" s="49"/>
      <c r="U35" s="156">
        <v>3749089.0</v>
      </c>
      <c r="V35" s="74" t="s">
        <v>207</v>
      </c>
      <c r="W35" s="49"/>
      <c r="X35" s="51"/>
      <c r="Y35" s="7"/>
      <c r="Z35" s="7"/>
      <c r="AA35" s="7"/>
      <c r="AB35" s="7"/>
      <c r="AC35" s="7"/>
      <c r="AD35" s="7"/>
      <c r="AE35" s="7"/>
      <c r="AF35" s="7"/>
    </row>
    <row r="36" ht="202.5" customHeight="1">
      <c r="A36" s="148" t="s">
        <v>188</v>
      </c>
      <c r="B36" s="74" t="s">
        <v>202</v>
      </c>
      <c r="C36" s="74" t="s">
        <v>203</v>
      </c>
      <c r="D36" s="145" t="s">
        <v>208</v>
      </c>
      <c r="E36" s="145" t="s">
        <v>209</v>
      </c>
      <c r="F36" s="104" t="s">
        <v>33</v>
      </c>
      <c r="G36" s="104">
        <v>86.0</v>
      </c>
      <c r="H36" s="131">
        <v>90.0</v>
      </c>
      <c r="I36" s="106">
        <v>88.0</v>
      </c>
      <c r="J36" s="106">
        <v>90.0</v>
      </c>
      <c r="K36" s="106">
        <v>0.0</v>
      </c>
      <c r="L36" s="106">
        <v>0.0</v>
      </c>
      <c r="M36" s="106">
        <v>90.0</v>
      </c>
      <c r="N36" s="105" t="s">
        <v>206</v>
      </c>
      <c r="O36" s="107">
        <v>0.0</v>
      </c>
      <c r="P36" s="107">
        <v>0.0</v>
      </c>
      <c r="Q36" s="107">
        <v>4.397839E7</v>
      </c>
      <c r="R36" s="159">
        <v>0.0</v>
      </c>
      <c r="S36" s="158">
        <v>85.0</v>
      </c>
      <c r="T36" s="160">
        <v>0.0</v>
      </c>
      <c r="U36" s="49">
        <v>0.0</v>
      </c>
      <c r="V36" s="74" t="s">
        <v>210</v>
      </c>
      <c r="W36" s="104" t="s">
        <v>211</v>
      </c>
      <c r="X36" s="51"/>
      <c r="Y36" s="7"/>
      <c r="Z36" s="7"/>
      <c r="AA36" s="7"/>
      <c r="AB36" s="7"/>
      <c r="AC36" s="7"/>
      <c r="AD36" s="7"/>
      <c r="AE36" s="7"/>
      <c r="AF36" s="7"/>
    </row>
    <row r="37" ht="130.5" hidden="1" customHeight="1">
      <c r="A37" s="148" t="s">
        <v>188</v>
      </c>
      <c r="B37" s="145" t="s">
        <v>212</v>
      </c>
      <c r="C37" s="145" t="s">
        <v>213</v>
      </c>
      <c r="D37" s="149" t="s">
        <v>214</v>
      </c>
      <c r="E37" s="145" t="s">
        <v>215</v>
      </c>
      <c r="F37" s="104" t="s">
        <v>33</v>
      </c>
      <c r="G37" s="161">
        <v>0.22</v>
      </c>
      <c r="H37" s="161">
        <v>0.1</v>
      </c>
      <c r="I37" s="162">
        <v>0.0</v>
      </c>
      <c r="J37" s="162">
        <v>0.1</v>
      </c>
      <c r="K37" s="162">
        <v>0.0</v>
      </c>
      <c r="L37" s="162">
        <v>0.1</v>
      </c>
      <c r="M37" s="110">
        <f>H37</f>
        <v>0.1</v>
      </c>
      <c r="N37" s="149" t="s">
        <v>216</v>
      </c>
      <c r="O37" s="127">
        <v>0.0</v>
      </c>
      <c r="P37" s="127">
        <v>0.0</v>
      </c>
      <c r="Q37" s="127">
        <v>1.3E8</v>
      </c>
      <c r="R37" s="143">
        <v>0.0</v>
      </c>
      <c r="S37" s="47"/>
      <c r="T37" s="49"/>
      <c r="U37" s="49"/>
      <c r="V37" s="49"/>
      <c r="W37" s="49"/>
      <c r="X37" s="51"/>
      <c r="Y37" s="7"/>
      <c r="Z37" s="7"/>
      <c r="AA37" s="7"/>
      <c r="AB37" s="7"/>
      <c r="AC37" s="7"/>
      <c r="AD37" s="7"/>
      <c r="AE37" s="7"/>
      <c r="AF37" s="7"/>
    </row>
    <row r="38" ht="78.0" customHeight="1">
      <c r="A38" s="148" t="s">
        <v>188</v>
      </c>
      <c r="B38" s="144" t="s">
        <v>217</v>
      </c>
      <c r="C38" s="145" t="s">
        <v>218</v>
      </c>
      <c r="D38" s="145" t="s">
        <v>219</v>
      </c>
      <c r="E38" s="145" t="s">
        <v>220</v>
      </c>
      <c r="F38" s="145" t="s">
        <v>221</v>
      </c>
      <c r="G38" s="163">
        <v>0.0</v>
      </c>
      <c r="H38" s="163">
        <v>1.0</v>
      </c>
      <c r="I38" s="164">
        <v>0.0</v>
      </c>
      <c r="J38" s="164">
        <v>1.0</v>
      </c>
      <c r="K38" s="164">
        <v>0.0</v>
      </c>
      <c r="L38" s="164">
        <v>0.0</v>
      </c>
      <c r="M38" s="106">
        <v>1.0</v>
      </c>
      <c r="N38" s="165" t="s">
        <v>193</v>
      </c>
      <c r="O38" s="135">
        <v>0.0</v>
      </c>
      <c r="P38" s="135">
        <v>0.0</v>
      </c>
      <c r="Q38" s="135">
        <v>3.7E7</v>
      </c>
      <c r="R38" s="136">
        <v>8.0E7</v>
      </c>
      <c r="S38" s="158">
        <v>0.0</v>
      </c>
      <c r="T38" s="73"/>
      <c r="U38" s="166">
        <v>0.0</v>
      </c>
      <c r="V38" s="167" t="s">
        <v>222</v>
      </c>
      <c r="W38" s="168"/>
      <c r="X38" s="51"/>
      <c r="Y38" s="7"/>
      <c r="Z38" s="7"/>
      <c r="AA38" s="7"/>
      <c r="AB38" s="7"/>
      <c r="AC38" s="7"/>
      <c r="AD38" s="7"/>
      <c r="AE38" s="7"/>
      <c r="AF38" s="7"/>
    </row>
    <row r="39" ht="97.5" customHeight="1">
      <c r="A39" s="148" t="s">
        <v>188</v>
      </c>
      <c r="B39" s="144" t="s">
        <v>217</v>
      </c>
      <c r="C39" s="144" t="s">
        <v>223</v>
      </c>
      <c r="D39" s="145" t="s">
        <v>224</v>
      </c>
      <c r="E39" s="145" t="s">
        <v>225</v>
      </c>
      <c r="F39" s="145" t="s">
        <v>221</v>
      </c>
      <c r="G39" s="163">
        <v>0.0</v>
      </c>
      <c r="H39" s="163">
        <v>10.0</v>
      </c>
      <c r="I39" s="164">
        <v>0.0</v>
      </c>
      <c r="J39" s="164">
        <v>5.0</v>
      </c>
      <c r="K39" s="164">
        <v>5.0</v>
      </c>
      <c r="L39" s="164">
        <v>0.0</v>
      </c>
      <c r="M39" s="110">
        <f t="shared" ref="M39:M40" si="10">SUM(I39:L39)</f>
        <v>10</v>
      </c>
      <c r="N39" s="19"/>
      <c r="O39" s="19"/>
      <c r="P39" s="19"/>
      <c r="Q39" s="19"/>
      <c r="R39" s="108"/>
      <c r="S39" s="158">
        <v>0.0</v>
      </c>
      <c r="T39" s="73"/>
      <c r="U39" s="166">
        <v>0.0</v>
      </c>
      <c r="V39" s="167" t="s">
        <v>222</v>
      </c>
      <c r="W39" s="168"/>
      <c r="X39" s="51"/>
      <c r="Y39" s="7"/>
      <c r="Z39" s="7"/>
      <c r="AA39" s="7"/>
      <c r="AB39" s="7"/>
      <c r="AC39" s="7"/>
      <c r="AD39" s="7"/>
      <c r="AE39" s="7"/>
      <c r="AF39" s="7"/>
    </row>
    <row r="40" ht="108.0" customHeight="1">
      <c r="A40" s="148" t="s">
        <v>188</v>
      </c>
      <c r="B40" s="144" t="s">
        <v>217</v>
      </c>
      <c r="C40" s="144" t="s">
        <v>223</v>
      </c>
      <c r="D40" s="145" t="s">
        <v>226</v>
      </c>
      <c r="E40" s="145" t="s">
        <v>227</v>
      </c>
      <c r="F40" s="145" t="s">
        <v>221</v>
      </c>
      <c r="G40" s="163">
        <v>0.0</v>
      </c>
      <c r="H40" s="161">
        <v>0.8</v>
      </c>
      <c r="I40" s="162">
        <v>0.0</v>
      </c>
      <c r="J40" s="162">
        <v>0.3</v>
      </c>
      <c r="K40" s="162">
        <v>0.3</v>
      </c>
      <c r="L40" s="162">
        <v>0.2</v>
      </c>
      <c r="M40" s="110">
        <f t="shared" si="10"/>
        <v>0.8</v>
      </c>
      <c r="N40" s="24"/>
      <c r="O40" s="19"/>
      <c r="P40" s="19"/>
      <c r="Q40" s="19"/>
      <c r="R40" s="108"/>
      <c r="S40" s="158">
        <v>0.0</v>
      </c>
      <c r="T40" s="73"/>
      <c r="U40" s="166">
        <v>0.0</v>
      </c>
      <c r="V40" s="167" t="s">
        <v>222</v>
      </c>
      <c r="W40" s="49"/>
      <c r="X40" s="51"/>
      <c r="Y40" s="7"/>
      <c r="Z40" s="7"/>
      <c r="AA40" s="7"/>
      <c r="AB40" s="7"/>
      <c r="AC40" s="7"/>
      <c r="AD40" s="7"/>
      <c r="AE40" s="7"/>
      <c r="AF40" s="7"/>
    </row>
    <row r="41" ht="131.25" customHeight="1">
      <c r="A41" s="148" t="s">
        <v>188</v>
      </c>
      <c r="B41" s="144" t="s">
        <v>217</v>
      </c>
      <c r="C41" s="145" t="s">
        <v>228</v>
      </c>
      <c r="D41" s="145" t="s">
        <v>229</v>
      </c>
      <c r="E41" s="145" t="s">
        <v>230</v>
      </c>
      <c r="F41" s="145" t="s">
        <v>221</v>
      </c>
      <c r="G41" s="161">
        <v>0.0</v>
      </c>
      <c r="H41" s="161">
        <v>1.0</v>
      </c>
      <c r="I41" s="162">
        <v>0.25</v>
      </c>
      <c r="J41" s="162">
        <v>0.5</v>
      </c>
      <c r="K41" s="162">
        <v>0.75</v>
      </c>
      <c r="L41" s="162">
        <v>1.0</v>
      </c>
      <c r="M41" s="110">
        <f t="shared" ref="M41:M42" si="11">H41</f>
        <v>1</v>
      </c>
      <c r="N41" s="149" t="s">
        <v>193</v>
      </c>
      <c r="O41" s="24"/>
      <c r="P41" s="24"/>
      <c r="Q41" s="24"/>
      <c r="R41" s="111"/>
      <c r="S41" s="158">
        <v>0.0</v>
      </c>
      <c r="T41" s="73"/>
      <c r="U41" s="166">
        <v>0.0</v>
      </c>
      <c r="V41" s="167" t="s">
        <v>231</v>
      </c>
      <c r="W41" s="49"/>
      <c r="X41" s="51"/>
      <c r="Y41" s="7"/>
      <c r="Z41" s="7"/>
      <c r="AA41" s="7"/>
      <c r="AB41" s="7"/>
      <c r="AC41" s="7"/>
      <c r="AD41" s="7"/>
      <c r="AE41" s="7"/>
      <c r="AF41" s="7"/>
    </row>
    <row r="42" ht="170.25" customHeight="1">
      <c r="A42" s="102" t="s">
        <v>232</v>
      </c>
      <c r="B42" s="74" t="s">
        <v>233</v>
      </c>
      <c r="C42" s="104" t="s">
        <v>234</v>
      </c>
      <c r="D42" s="104" t="s">
        <v>235</v>
      </c>
      <c r="E42" s="104" t="s">
        <v>236</v>
      </c>
      <c r="F42" s="104" t="s">
        <v>237</v>
      </c>
      <c r="G42" s="104">
        <v>2.0</v>
      </c>
      <c r="H42" s="131">
        <v>5.0</v>
      </c>
      <c r="I42" s="106">
        <v>0.0</v>
      </c>
      <c r="J42" s="106">
        <v>1.0</v>
      </c>
      <c r="K42" s="106">
        <v>3.0</v>
      </c>
      <c r="L42" s="106">
        <v>2.0</v>
      </c>
      <c r="M42" s="106">
        <f t="shared" si="11"/>
        <v>5</v>
      </c>
      <c r="N42" s="105" t="s">
        <v>172</v>
      </c>
      <c r="O42" s="107">
        <v>0.0</v>
      </c>
      <c r="P42" s="127">
        <v>0.0</v>
      </c>
      <c r="Q42" s="135">
        <v>2.8E8</v>
      </c>
      <c r="R42" s="136">
        <v>1.5E8</v>
      </c>
      <c r="S42" s="47">
        <v>0.0</v>
      </c>
      <c r="T42" s="49"/>
      <c r="U42" s="49"/>
      <c r="V42" s="169" t="s">
        <v>238</v>
      </c>
      <c r="W42" s="169" t="s">
        <v>239</v>
      </c>
      <c r="X42" s="51"/>
      <c r="Y42" s="7"/>
      <c r="Z42" s="7"/>
      <c r="AA42" s="7"/>
      <c r="AB42" s="7"/>
      <c r="AC42" s="7"/>
      <c r="AD42" s="7"/>
      <c r="AE42" s="7"/>
      <c r="AF42" s="7"/>
    </row>
    <row r="43" ht="96.75" customHeight="1">
      <c r="A43" s="102" t="s">
        <v>232</v>
      </c>
      <c r="B43" s="74" t="s">
        <v>233</v>
      </c>
      <c r="C43" s="74" t="s">
        <v>240</v>
      </c>
      <c r="D43" s="104" t="s">
        <v>241</v>
      </c>
      <c r="E43" s="104" t="s">
        <v>242</v>
      </c>
      <c r="F43" s="104" t="s">
        <v>237</v>
      </c>
      <c r="G43" s="104">
        <v>0.0</v>
      </c>
      <c r="H43" s="131">
        <v>1.0</v>
      </c>
      <c r="I43" s="106">
        <v>1.0</v>
      </c>
      <c r="J43" s="106">
        <v>0.0</v>
      </c>
      <c r="K43" s="106">
        <v>0.0</v>
      </c>
      <c r="L43" s="106">
        <v>0.0</v>
      </c>
      <c r="M43" s="106"/>
      <c r="N43" s="105" t="s">
        <v>172</v>
      </c>
      <c r="O43" s="107">
        <v>0.0</v>
      </c>
      <c r="P43" s="127">
        <v>0.0</v>
      </c>
      <c r="Q43" s="19"/>
      <c r="R43" s="108"/>
      <c r="S43" s="47">
        <v>1.0</v>
      </c>
      <c r="T43" s="49"/>
      <c r="U43" s="49"/>
      <c r="V43" s="169" t="s">
        <v>243</v>
      </c>
      <c r="W43" s="49" t="s">
        <v>244</v>
      </c>
      <c r="X43" s="51"/>
      <c r="Y43" s="7"/>
      <c r="Z43" s="7"/>
      <c r="AA43" s="7"/>
      <c r="AB43" s="7"/>
      <c r="AC43" s="7"/>
      <c r="AD43" s="7"/>
      <c r="AE43" s="7"/>
      <c r="AF43" s="7"/>
    </row>
    <row r="44" ht="138.75" customHeight="1">
      <c r="A44" s="102" t="s">
        <v>232</v>
      </c>
      <c r="B44" s="74" t="s">
        <v>233</v>
      </c>
      <c r="C44" s="74" t="s">
        <v>240</v>
      </c>
      <c r="D44" s="104" t="s">
        <v>245</v>
      </c>
      <c r="E44" s="104" t="s">
        <v>246</v>
      </c>
      <c r="F44" s="104" t="s">
        <v>237</v>
      </c>
      <c r="G44" s="104">
        <v>0.0</v>
      </c>
      <c r="H44" s="131">
        <v>3.0</v>
      </c>
      <c r="I44" s="106">
        <v>0.0</v>
      </c>
      <c r="J44" s="106">
        <v>0.0</v>
      </c>
      <c r="K44" s="106">
        <v>0.0</v>
      </c>
      <c r="L44" s="106">
        <v>3.0</v>
      </c>
      <c r="M44" s="106"/>
      <c r="N44" s="105" t="s">
        <v>172</v>
      </c>
      <c r="O44" s="107">
        <v>0.0</v>
      </c>
      <c r="P44" s="127">
        <v>0.0</v>
      </c>
      <c r="Q44" s="19"/>
      <c r="R44" s="108"/>
      <c r="S44" s="47"/>
      <c r="T44" s="49"/>
      <c r="U44" s="49">
        <v>0.0</v>
      </c>
      <c r="V44" s="49" t="s">
        <v>247</v>
      </c>
      <c r="W44" s="49"/>
      <c r="X44" s="51"/>
      <c r="Y44" s="7"/>
      <c r="Z44" s="7"/>
      <c r="AA44" s="7"/>
      <c r="AB44" s="7"/>
      <c r="AC44" s="7"/>
      <c r="AD44" s="7"/>
      <c r="AE44" s="7"/>
      <c r="AF44" s="7"/>
    </row>
    <row r="45" ht="108.75" customHeight="1">
      <c r="A45" s="102" t="s">
        <v>232</v>
      </c>
      <c r="B45" s="74" t="s">
        <v>233</v>
      </c>
      <c r="C45" s="104" t="s">
        <v>248</v>
      </c>
      <c r="D45" s="104" t="s">
        <v>249</v>
      </c>
      <c r="E45" s="104" t="s">
        <v>250</v>
      </c>
      <c r="F45" s="104" t="s">
        <v>237</v>
      </c>
      <c r="G45" s="104">
        <v>2.0</v>
      </c>
      <c r="H45" s="141">
        <v>3.0</v>
      </c>
      <c r="I45" s="106">
        <v>0.0</v>
      </c>
      <c r="J45" s="106">
        <v>0.0</v>
      </c>
      <c r="K45" s="106">
        <v>0.0</v>
      </c>
      <c r="L45" s="142">
        <v>3.0</v>
      </c>
      <c r="M45" s="106">
        <f>H45</f>
        <v>3</v>
      </c>
      <c r="N45" s="105" t="s">
        <v>172</v>
      </c>
      <c r="O45" s="107">
        <v>0.0</v>
      </c>
      <c r="P45" s="107">
        <v>0.0</v>
      </c>
      <c r="Q45" s="19"/>
      <c r="R45" s="108"/>
      <c r="S45" s="47"/>
      <c r="T45" s="49"/>
      <c r="U45" s="49">
        <v>7.0</v>
      </c>
      <c r="V45" s="169" t="s">
        <v>251</v>
      </c>
      <c r="W45" s="169" t="s">
        <v>252</v>
      </c>
      <c r="X45" s="51"/>
      <c r="Y45" s="7"/>
      <c r="Z45" s="7"/>
      <c r="AA45" s="7"/>
      <c r="AB45" s="7"/>
      <c r="AC45" s="7"/>
      <c r="AD45" s="7"/>
      <c r="AE45" s="7"/>
      <c r="AF45" s="7"/>
    </row>
    <row r="46" ht="108.75" customHeight="1">
      <c r="A46" s="102" t="s">
        <v>232</v>
      </c>
      <c r="B46" s="74" t="s">
        <v>233</v>
      </c>
      <c r="C46" s="104" t="s">
        <v>253</v>
      </c>
      <c r="D46" s="104" t="s">
        <v>254</v>
      </c>
      <c r="E46" s="104" t="s">
        <v>255</v>
      </c>
      <c r="F46" s="104" t="s">
        <v>237</v>
      </c>
      <c r="G46" s="104">
        <v>0.0</v>
      </c>
      <c r="H46" s="141">
        <v>3.0</v>
      </c>
      <c r="I46" s="106">
        <v>0.0</v>
      </c>
      <c r="J46" s="106">
        <v>0.0</v>
      </c>
      <c r="K46" s="106">
        <v>0.0</v>
      </c>
      <c r="L46" s="142">
        <v>3.0</v>
      </c>
      <c r="M46" s="106">
        <v>3.0</v>
      </c>
      <c r="N46" s="105" t="s">
        <v>172</v>
      </c>
      <c r="O46" s="107">
        <v>0.0</v>
      </c>
      <c r="P46" s="107">
        <v>0.0</v>
      </c>
      <c r="Q46" s="19"/>
      <c r="R46" s="108"/>
      <c r="S46" s="47"/>
      <c r="T46" s="49"/>
      <c r="U46" s="49">
        <v>0.0</v>
      </c>
      <c r="V46" s="104" t="s">
        <v>256</v>
      </c>
      <c r="W46" s="49"/>
      <c r="X46" s="51"/>
      <c r="Y46" s="7"/>
      <c r="Z46" s="7"/>
      <c r="AA46" s="7"/>
      <c r="AB46" s="7"/>
      <c r="AC46" s="7"/>
      <c r="AD46" s="7"/>
      <c r="AE46" s="7"/>
      <c r="AF46" s="7"/>
    </row>
    <row r="47" ht="108.75" customHeight="1">
      <c r="A47" s="102" t="s">
        <v>232</v>
      </c>
      <c r="B47" s="74" t="s">
        <v>233</v>
      </c>
      <c r="C47" s="104" t="s">
        <v>257</v>
      </c>
      <c r="D47" s="104" t="s">
        <v>258</v>
      </c>
      <c r="E47" s="104" t="s">
        <v>259</v>
      </c>
      <c r="F47" s="104" t="s">
        <v>237</v>
      </c>
      <c r="G47" s="104">
        <v>14.0</v>
      </c>
      <c r="H47" s="131">
        <v>20.0</v>
      </c>
      <c r="I47" s="106">
        <v>0.0</v>
      </c>
      <c r="J47" s="106">
        <v>10.0</v>
      </c>
      <c r="K47" s="106">
        <v>15.0</v>
      </c>
      <c r="L47" s="106">
        <v>5.0</v>
      </c>
      <c r="M47" s="106">
        <f t="shared" ref="M47:M50" si="12">H47</f>
        <v>20</v>
      </c>
      <c r="N47" s="105" t="s">
        <v>172</v>
      </c>
      <c r="O47" s="107">
        <v>0.0</v>
      </c>
      <c r="P47" s="107">
        <v>0.0</v>
      </c>
      <c r="Q47" s="19"/>
      <c r="R47" s="108"/>
      <c r="S47" s="47"/>
      <c r="T47" s="49"/>
      <c r="U47" s="49">
        <v>14.0</v>
      </c>
      <c r="V47" s="169" t="s">
        <v>260</v>
      </c>
      <c r="W47" s="169" t="s">
        <v>261</v>
      </c>
      <c r="X47" s="51"/>
      <c r="Y47" s="7"/>
      <c r="Z47" s="7"/>
      <c r="AA47" s="7"/>
      <c r="AB47" s="7"/>
      <c r="AC47" s="7"/>
      <c r="AD47" s="7"/>
      <c r="AE47" s="7"/>
      <c r="AF47" s="7"/>
    </row>
    <row r="48" ht="131.25" customHeight="1">
      <c r="A48" s="102" t="s">
        <v>232</v>
      </c>
      <c r="B48" s="74" t="s">
        <v>233</v>
      </c>
      <c r="C48" s="104" t="s">
        <v>262</v>
      </c>
      <c r="D48" s="104" t="s">
        <v>263</v>
      </c>
      <c r="E48" s="104" t="s">
        <v>264</v>
      </c>
      <c r="F48" s="104" t="s">
        <v>237</v>
      </c>
      <c r="G48" s="131">
        <v>4.0</v>
      </c>
      <c r="H48" s="131">
        <v>5.0</v>
      </c>
      <c r="I48" s="106">
        <v>0.0</v>
      </c>
      <c r="J48" s="106">
        <v>2.0</v>
      </c>
      <c r="K48" s="106">
        <v>2.0</v>
      </c>
      <c r="L48" s="106">
        <v>1.0</v>
      </c>
      <c r="M48" s="106">
        <f t="shared" si="12"/>
        <v>5</v>
      </c>
      <c r="N48" s="105" t="s">
        <v>172</v>
      </c>
      <c r="O48" s="107">
        <v>0.0</v>
      </c>
      <c r="P48" s="107">
        <v>0.0</v>
      </c>
      <c r="Q48" s="19"/>
      <c r="R48" s="108"/>
      <c r="S48" s="47"/>
      <c r="T48" s="49"/>
      <c r="U48" s="49">
        <v>2.0</v>
      </c>
      <c r="V48" s="169" t="s">
        <v>265</v>
      </c>
      <c r="W48" s="169" t="s">
        <v>266</v>
      </c>
      <c r="X48" s="51"/>
      <c r="Y48" s="7"/>
      <c r="Z48" s="7"/>
      <c r="AA48" s="7"/>
      <c r="AB48" s="7"/>
      <c r="AC48" s="7"/>
      <c r="AD48" s="7"/>
      <c r="AE48" s="7"/>
      <c r="AF48" s="7"/>
    </row>
    <row r="49" ht="132.75" customHeight="1">
      <c r="A49" s="102" t="s">
        <v>232</v>
      </c>
      <c r="B49" s="74" t="s">
        <v>233</v>
      </c>
      <c r="C49" s="104" t="s">
        <v>267</v>
      </c>
      <c r="D49" s="104" t="s">
        <v>268</v>
      </c>
      <c r="E49" s="104" t="s">
        <v>269</v>
      </c>
      <c r="F49" s="104" t="s">
        <v>237</v>
      </c>
      <c r="G49" s="68"/>
      <c r="H49" s="104">
        <v>1.0</v>
      </c>
      <c r="I49" s="170">
        <v>0.0</v>
      </c>
      <c r="J49" s="170">
        <v>0.0</v>
      </c>
      <c r="K49" s="170">
        <v>0.0</v>
      </c>
      <c r="L49" s="170">
        <v>1.0</v>
      </c>
      <c r="M49" s="106">
        <f t="shared" si="12"/>
        <v>1</v>
      </c>
      <c r="N49" s="105" t="s">
        <v>172</v>
      </c>
      <c r="O49" s="107">
        <v>0.0</v>
      </c>
      <c r="P49" s="107">
        <v>0.0</v>
      </c>
      <c r="Q49" s="19"/>
      <c r="R49" s="108"/>
      <c r="S49" s="47"/>
      <c r="T49" s="49"/>
      <c r="U49" s="49">
        <v>0.0</v>
      </c>
      <c r="V49" s="49" t="s">
        <v>270</v>
      </c>
      <c r="W49" s="49"/>
      <c r="X49" s="51"/>
      <c r="Y49" s="7"/>
      <c r="Z49" s="7"/>
      <c r="AA49" s="7"/>
      <c r="AB49" s="7"/>
      <c r="AC49" s="7"/>
      <c r="AD49" s="7"/>
      <c r="AE49" s="7"/>
      <c r="AF49" s="7"/>
    </row>
    <row r="50" ht="132.75" customHeight="1">
      <c r="A50" s="102" t="s">
        <v>232</v>
      </c>
      <c r="B50" s="74" t="s">
        <v>233</v>
      </c>
      <c r="C50" s="104" t="s">
        <v>271</v>
      </c>
      <c r="D50" s="104" t="s">
        <v>272</v>
      </c>
      <c r="E50" s="104" t="s">
        <v>273</v>
      </c>
      <c r="F50" s="104" t="s">
        <v>237</v>
      </c>
      <c r="G50" s="104">
        <v>3.0</v>
      </c>
      <c r="H50" s="104">
        <v>3.0</v>
      </c>
      <c r="I50" s="170">
        <v>0.0</v>
      </c>
      <c r="J50" s="170">
        <v>1.0</v>
      </c>
      <c r="K50" s="170">
        <v>1.0</v>
      </c>
      <c r="L50" s="170">
        <v>1.0</v>
      </c>
      <c r="M50" s="106">
        <f t="shared" si="12"/>
        <v>3</v>
      </c>
      <c r="N50" s="105" t="s">
        <v>172</v>
      </c>
      <c r="O50" s="107">
        <v>0.0</v>
      </c>
      <c r="P50" s="107">
        <v>0.0</v>
      </c>
      <c r="Q50" s="19"/>
      <c r="R50" s="108"/>
      <c r="S50" s="47"/>
      <c r="T50" s="49"/>
      <c r="U50" s="49">
        <v>0.0</v>
      </c>
      <c r="V50" s="169" t="s">
        <v>274</v>
      </c>
      <c r="W50" s="169" t="s">
        <v>275</v>
      </c>
      <c r="X50" s="51"/>
      <c r="Y50" s="7"/>
      <c r="Z50" s="7"/>
      <c r="AA50" s="7"/>
      <c r="AB50" s="7"/>
      <c r="AC50" s="7"/>
      <c r="AD50" s="7"/>
      <c r="AE50" s="7"/>
      <c r="AF50" s="7"/>
    </row>
    <row r="51" ht="132.75" customHeight="1">
      <c r="A51" s="102" t="s">
        <v>232</v>
      </c>
      <c r="B51" s="74" t="s">
        <v>233</v>
      </c>
      <c r="C51" s="104" t="s">
        <v>276</v>
      </c>
      <c r="D51" s="104" t="s">
        <v>277</v>
      </c>
      <c r="E51" s="104" t="s">
        <v>278</v>
      </c>
      <c r="F51" s="104" t="s">
        <v>237</v>
      </c>
      <c r="G51" s="104">
        <v>2.0</v>
      </c>
      <c r="H51" s="104">
        <v>4.0</v>
      </c>
      <c r="I51" s="170">
        <v>0.0</v>
      </c>
      <c r="J51" s="170">
        <v>1.0</v>
      </c>
      <c r="K51" s="170">
        <v>1.0</v>
      </c>
      <c r="L51" s="170">
        <v>2.0</v>
      </c>
      <c r="M51" s="106">
        <v>4.0</v>
      </c>
      <c r="N51" s="105" t="s">
        <v>172</v>
      </c>
      <c r="O51" s="107">
        <v>0.0</v>
      </c>
      <c r="P51" s="107">
        <v>0.0</v>
      </c>
      <c r="Q51" s="19"/>
      <c r="R51" s="108"/>
      <c r="S51" s="47"/>
      <c r="T51" s="49"/>
      <c r="U51" s="49">
        <v>1.0</v>
      </c>
      <c r="V51" s="169" t="s">
        <v>279</v>
      </c>
      <c r="W51" s="169" t="s">
        <v>280</v>
      </c>
      <c r="X51" s="51"/>
      <c r="Y51" s="7"/>
      <c r="Z51" s="7"/>
      <c r="AA51" s="7"/>
      <c r="AB51" s="7"/>
      <c r="AC51" s="7"/>
      <c r="AD51" s="7"/>
      <c r="AE51" s="7"/>
      <c r="AF51" s="7"/>
    </row>
    <row r="52" ht="132.75" customHeight="1">
      <c r="A52" s="102" t="s">
        <v>232</v>
      </c>
      <c r="B52" s="74" t="s">
        <v>233</v>
      </c>
      <c r="C52" s="104" t="s">
        <v>281</v>
      </c>
      <c r="D52" s="104" t="s">
        <v>282</v>
      </c>
      <c r="E52" s="104" t="s">
        <v>283</v>
      </c>
      <c r="F52" s="104" t="s">
        <v>237</v>
      </c>
      <c r="G52" s="104">
        <v>3.0</v>
      </c>
      <c r="H52" s="104">
        <v>4.0</v>
      </c>
      <c r="I52" s="170">
        <v>1.0</v>
      </c>
      <c r="J52" s="170">
        <v>1.0</v>
      </c>
      <c r="K52" s="170">
        <v>1.0</v>
      </c>
      <c r="L52" s="170">
        <v>1.0</v>
      </c>
      <c r="M52" s="106">
        <v>4.0</v>
      </c>
      <c r="N52" s="105" t="s">
        <v>172</v>
      </c>
      <c r="O52" s="107">
        <v>0.0</v>
      </c>
      <c r="P52" s="107">
        <v>0.0</v>
      </c>
      <c r="Q52" s="19"/>
      <c r="R52" s="108"/>
      <c r="S52" s="47"/>
      <c r="T52" s="49"/>
      <c r="U52" s="49">
        <v>1.0</v>
      </c>
      <c r="V52" s="169" t="s">
        <v>284</v>
      </c>
      <c r="W52" s="169" t="s">
        <v>285</v>
      </c>
      <c r="X52" s="51"/>
      <c r="Y52" s="7"/>
      <c r="Z52" s="7"/>
      <c r="AA52" s="7"/>
      <c r="AB52" s="7"/>
      <c r="AC52" s="7"/>
      <c r="AD52" s="7"/>
      <c r="AE52" s="7"/>
      <c r="AF52" s="7"/>
    </row>
    <row r="53" ht="132.75" customHeight="1">
      <c r="A53" s="102" t="s">
        <v>232</v>
      </c>
      <c r="B53" s="74" t="s">
        <v>233</v>
      </c>
      <c r="C53" s="74" t="s">
        <v>286</v>
      </c>
      <c r="D53" s="104" t="s">
        <v>287</v>
      </c>
      <c r="E53" s="104" t="s">
        <v>112</v>
      </c>
      <c r="F53" s="104" t="s">
        <v>237</v>
      </c>
      <c r="G53" s="67">
        <v>0.5</v>
      </c>
      <c r="H53" s="67">
        <v>1.0</v>
      </c>
      <c r="I53" s="110">
        <v>0.25</v>
      </c>
      <c r="J53" s="110">
        <v>0.25</v>
      </c>
      <c r="K53" s="110">
        <v>0.25</v>
      </c>
      <c r="L53" s="110">
        <v>0.25</v>
      </c>
      <c r="M53" s="110">
        <f t="shared" ref="M53:M54" si="13">SUM(I53:L53)</f>
        <v>1</v>
      </c>
      <c r="N53" s="105" t="s">
        <v>172</v>
      </c>
      <c r="O53" s="107">
        <v>0.0</v>
      </c>
      <c r="P53" s="107">
        <v>0.0</v>
      </c>
      <c r="Q53" s="19"/>
      <c r="R53" s="108"/>
      <c r="S53" s="47"/>
      <c r="T53" s="49"/>
      <c r="U53" s="99">
        <v>0.25</v>
      </c>
      <c r="V53" s="74" t="s">
        <v>288</v>
      </c>
      <c r="W53" s="74" t="s">
        <v>289</v>
      </c>
      <c r="X53" s="51"/>
      <c r="Y53" s="7"/>
      <c r="Z53" s="7"/>
      <c r="AA53" s="7"/>
      <c r="AB53" s="7"/>
      <c r="AC53" s="7"/>
      <c r="AD53" s="7"/>
      <c r="AE53" s="7"/>
      <c r="AF53" s="7"/>
    </row>
    <row r="54" ht="132.75" customHeight="1">
      <c r="A54" s="102" t="s">
        <v>232</v>
      </c>
      <c r="B54" s="74" t="s">
        <v>233</v>
      </c>
      <c r="C54" s="74" t="s">
        <v>286</v>
      </c>
      <c r="D54" s="104" t="s">
        <v>290</v>
      </c>
      <c r="E54" s="104" t="s">
        <v>112</v>
      </c>
      <c r="F54" s="104" t="s">
        <v>237</v>
      </c>
      <c r="G54" s="67">
        <v>0.5</v>
      </c>
      <c r="H54" s="171">
        <v>0.75</v>
      </c>
      <c r="I54" s="110">
        <f>H54/4</f>
        <v>0.1875</v>
      </c>
      <c r="J54" s="110">
        <v>0.19</v>
      </c>
      <c r="K54" s="110">
        <v>0.19</v>
      </c>
      <c r="L54" s="110">
        <v>0.19</v>
      </c>
      <c r="M54" s="110">
        <f t="shared" si="13"/>
        <v>0.7575</v>
      </c>
      <c r="N54" s="105" t="s">
        <v>172</v>
      </c>
      <c r="O54" s="107">
        <v>0.0</v>
      </c>
      <c r="P54" s="107">
        <v>0.0</v>
      </c>
      <c r="Q54" s="19"/>
      <c r="R54" s="108"/>
      <c r="S54" s="47"/>
      <c r="T54" s="49"/>
      <c r="U54" s="99">
        <v>0.2</v>
      </c>
      <c r="V54" s="74" t="s">
        <v>291</v>
      </c>
      <c r="W54" s="74" t="s">
        <v>292</v>
      </c>
      <c r="X54" s="51"/>
      <c r="Y54" s="7"/>
      <c r="Z54" s="7"/>
      <c r="AA54" s="7"/>
      <c r="AB54" s="7"/>
      <c r="AC54" s="7"/>
      <c r="AD54" s="7"/>
      <c r="AE54" s="7"/>
      <c r="AF54" s="7"/>
    </row>
    <row r="55" ht="132.75" customHeight="1">
      <c r="A55" s="102" t="s">
        <v>232</v>
      </c>
      <c r="B55" s="74" t="s">
        <v>233</v>
      </c>
      <c r="C55" s="104" t="s">
        <v>293</v>
      </c>
      <c r="D55" s="104" t="s">
        <v>294</v>
      </c>
      <c r="E55" s="104" t="s">
        <v>295</v>
      </c>
      <c r="F55" s="104" t="s">
        <v>237</v>
      </c>
      <c r="G55" s="131">
        <v>0.0</v>
      </c>
      <c r="H55" s="131">
        <v>1.0</v>
      </c>
      <c r="I55" s="106">
        <v>0.0</v>
      </c>
      <c r="J55" s="106">
        <v>0.0</v>
      </c>
      <c r="K55" s="106">
        <v>0.0</v>
      </c>
      <c r="L55" s="106">
        <v>1.0</v>
      </c>
      <c r="M55" s="106">
        <f>L55</f>
        <v>1</v>
      </c>
      <c r="N55" s="105" t="s">
        <v>172</v>
      </c>
      <c r="O55" s="127">
        <v>0.0</v>
      </c>
      <c r="P55" s="127">
        <v>0.0</v>
      </c>
      <c r="Q55" s="24"/>
      <c r="R55" s="111"/>
      <c r="S55" s="47"/>
      <c r="T55" s="49"/>
      <c r="U55" s="49">
        <v>0.0</v>
      </c>
      <c r="V55" s="169" t="s">
        <v>296</v>
      </c>
      <c r="W55" s="169" t="s">
        <v>297</v>
      </c>
      <c r="X55" s="51"/>
      <c r="Y55" s="7"/>
      <c r="Z55" s="7"/>
      <c r="AA55" s="7"/>
      <c r="AB55" s="7"/>
      <c r="AC55" s="7"/>
      <c r="AD55" s="7"/>
      <c r="AE55" s="7"/>
      <c r="AF55" s="7"/>
    </row>
    <row r="56" ht="132.75" customHeight="1">
      <c r="A56" s="102" t="s">
        <v>298</v>
      </c>
      <c r="B56" s="74" t="s">
        <v>299</v>
      </c>
      <c r="C56" s="74" t="s">
        <v>300</v>
      </c>
      <c r="D56" s="104" t="s">
        <v>301</v>
      </c>
      <c r="E56" s="104" t="s">
        <v>302</v>
      </c>
      <c r="F56" s="104" t="s">
        <v>303</v>
      </c>
      <c r="G56" s="67">
        <v>0.9</v>
      </c>
      <c r="H56" s="67">
        <v>1.0</v>
      </c>
      <c r="I56" s="110">
        <f>H56/4</f>
        <v>0.25</v>
      </c>
      <c r="J56" s="110">
        <f t="shared" ref="J56:J57" si="14">I56+I56</f>
        <v>0.5</v>
      </c>
      <c r="K56" s="110">
        <f t="shared" ref="K56:K57" si="15">J56+I56</f>
        <v>0.75</v>
      </c>
      <c r="L56" s="110">
        <f t="shared" ref="L56:L57" si="16">K56+I56</f>
        <v>1</v>
      </c>
      <c r="M56" s="110">
        <f t="shared" ref="M56:M57" si="17">H56</f>
        <v>1</v>
      </c>
      <c r="N56" s="105" t="s">
        <v>34</v>
      </c>
      <c r="O56" s="107">
        <v>0.0</v>
      </c>
      <c r="P56" s="107">
        <v>0.0</v>
      </c>
      <c r="Q56" s="135">
        <v>7.0E7</v>
      </c>
      <c r="R56" s="136">
        <v>3.0E7</v>
      </c>
      <c r="S56" s="47"/>
      <c r="T56" s="49"/>
      <c r="U56" s="49"/>
      <c r="V56" s="50" t="s">
        <v>304</v>
      </c>
      <c r="W56" s="49"/>
      <c r="X56" s="51"/>
      <c r="Y56" s="7"/>
      <c r="Z56" s="7"/>
      <c r="AA56" s="7"/>
      <c r="AB56" s="7"/>
      <c r="AC56" s="7"/>
      <c r="AD56" s="7"/>
      <c r="AE56" s="7"/>
      <c r="AF56" s="7"/>
    </row>
    <row r="57" ht="132.75" customHeight="1">
      <c r="A57" s="38" t="s">
        <v>298</v>
      </c>
      <c r="B57" s="39" t="s">
        <v>299</v>
      </c>
      <c r="C57" s="40" t="s">
        <v>305</v>
      </c>
      <c r="D57" s="40" t="s">
        <v>306</v>
      </c>
      <c r="E57" s="40" t="s">
        <v>307</v>
      </c>
      <c r="F57" s="40" t="s">
        <v>33</v>
      </c>
      <c r="G57" s="172">
        <v>0.4</v>
      </c>
      <c r="H57" s="172">
        <v>0.7</v>
      </c>
      <c r="I57" s="173">
        <f>$H$57/4</f>
        <v>0.175</v>
      </c>
      <c r="J57" s="173">
        <f t="shared" si="14"/>
        <v>0.35</v>
      </c>
      <c r="K57" s="173">
        <f t="shared" si="15"/>
        <v>0.525</v>
      </c>
      <c r="L57" s="173">
        <f t="shared" si="16"/>
        <v>0.7</v>
      </c>
      <c r="M57" s="173">
        <f t="shared" si="17"/>
        <v>0.7</v>
      </c>
      <c r="N57" s="43" t="s">
        <v>34</v>
      </c>
      <c r="O57" s="44">
        <v>0.0</v>
      </c>
      <c r="P57" s="44">
        <v>0.0</v>
      </c>
      <c r="Q57" s="114"/>
      <c r="R57" s="174"/>
      <c r="S57" s="175"/>
      <c r="T57" s="176"/>
      <c r="U57" s="176"/>
      <c r="V57" s="177" t="s">
        <v>308</v>
      </c>
      <c r="W57" s="176"/>
      <c r="X57" s="178"/>
      <c r="Y57" s="7"/>
      <c r="Z57" s="7"/>
      <c r="AA57" s="7"/>
      <c r="AB57" s="7"/>
      <c r="AC57" s="7"/>
      <c r="AD57" s="7"/>
      <c r="AE57" s="7"/>
      <c r="AF57" s="7"/>
    </row>
    <row r="58" ht="15.75" customHeight="1">
      <c r="A58" s="179"/>
      <c r="B58" s="179"/>
      <c r="C58" s="179"/>
      <c r="D58" s="179"/>
      <c r="E58" s="179"/>
      <c r="F58" s="179"/>
      <c r="G58" s="179"/>
      <c r="H58" s="179"/>
      <c r="I58" s="180"/>
      <c r="J58" s="180"/>
      <c r="K58" s="180"/>
      <c r="L58" s="180"/>
      <c r="M58" s="181"/>
      <c r="N58" s="180"/>
      <c r="O58" s="179"/>
      <c r="P58" s="179"/>
      <c r="Q58" s="179"/>
      <c r="R58" s="179"/>
      <c r="S58" s="7"/>
      <c r="T58" s="7"/>
      <c r="U58" s="7"/>
      <c r="V58" s="7"/>
      <c r="W58" s="7"/>
      <c r="X58" s="7"/>
      <c r="Y58" s="7"/>
      <c r="Z58" s="7"/>
      <c r="AA58" s="7"/>
      <c r="AB58" s="7"/>
      <c r="AC58" s="7"/>
      <c r="AD58" s="7"/>
      <c r="AE58" s="7"/>
      <c r="AF58" s="7"/>
    </row>
    <row r="59" ht="73.5" customHeight="1">
      <c r="A59" s="179"/>
      <c r="B59" s="179"/>
      <c r="C59" s="179"/>
      <c r="D59" s="7"/>
      <c r="E59" s="7"/>
      <c r="F59" s="7"/>
      <c r="G59" s="179"/>
      <c r="H59" s="179"/>
      <c r="I59" s="180"/>
      <c r="J59" s="180"/>
      <c r="K59" s="180"/>
      <c r="L59" s="180"/>
      <c r="M59" s="180"/>
      <c r="N59" s="85"/>
      <c r="O59" s="139"/>
      <c r="P59" s="179"/>
      <c r="Q59" s="179"/>
      <c r="R59" s="139"/>
      <c r="S59" s="7"/>
      <c r="T59" s="7"/>
      <c r="U59" s="7"/>
      <c r="V59" s="7"/>
      <c r="W59" s="7"/>
      <c r="X59" s="7"/>
      <c r="Y59" s="7"/>
      <c r="Z59" s="7"/>
      <c r="AA59" s="7"/>
      <c r="AB59" s="7"/>
      <c r="AC59" s="7"/>
      <c r="AD59" s="7"/>
      <c r="AE59" s="7"/>
      <c r="AF59" s="7"/>
    </row>
    <row r="60" ht="73.5" customHeight="1">
      <c r="A60" s="179"/>
      <c r="B60" s="179"/>
      <c r="C60" s="179"/>
      <c r="D60" s="179"/>
      <c r="E60" s="179"/>
      <c r="F60" s="179"/>
      <c r="G60" s="179"/>
      <c r="H60" s="179"/>
      <c r="I60" s="180"/>
      <c r="J60" s="180"/>
      <c r="K60" s="180"/>
      <c r="L60" s="180"/>
      <c r="M60" s="180"/>
      <c r="N60" s="85"/>
      <c r="O60" s="182" t="s">
        <v>309</v>
      </c>
      <c r="P60" s="183">
        <f>SUM(Q5:Q57)</f>
        <v>1462598481</v>
      </c>
      <c r="Q60" s="179"/>
      <c r="R60" s="139"/>
      <c r="S60" s="7"/>
      <c r="T60" s="7"/>
      <c r="U60" s="7"/>
      <c r="V60" s="7"/>
      <c r="W60" s="7"/>
      <c r="X60" s="7"/>
      <c r="Y60" s="7"/>
      <c r="Z60" s="7"/>
      <c r="AA60" s="7"/>
      <c r="AB60" s="7"/>
      <c r="AC60" s="7"/>
      <c r="AD60" s="7"/>
      <c r="AE60" s="7"/>
      <c r="AF60" s="7"/>
    </row>
    <row r="61" ht="59.25" customHeight="1">
      <c r="A61" s="179"/>
      <c r="B61" s="179"/>
      <c r="C61" s="179"/>
      <c r="D61" s="179"/>
      <c r="E61" s="179"/>
      <c r="F61" s="179"/>
      <c r="G61" s="179"/>
      <c r="H61" s="179"/>
      <c r="I61" s="180"/>
      <c r="J61" s="180"/>
      <c r="K61" s="180"/>
      <c r="L61" s="180"/>
      <c r="M61" s="180"/>
      <c r="N61" s="85"/>
      <c r="O61" s="184" t="s">
        <v>310</v>
      </c>
      <c r="P61" s="185">
        <f>SUM(O5:O57)</f>
        <v>40000000</v>
      </c>
      <c r="Q61" s="186"/>
      <c r="R61" s="139"/>
      <c r="S61" s="7"/>
      <c r="T61" s="7"/>
      <c r="U61" s="7"/>
      <c r="V61" s="7"/>
      <c r="W61" s="7"/>
      <c r="X61" s="7"/>
      <c r="Y61" s="7"/>
      <c r="Z61" s="7"/>
      <c r="AA61" s="7"/>
      <c r="AB61" s="7"/>
      <c r="AC61" s="7"/>
      <c r="AD61" s="7"/>
      <c r="AE61" s="7"/>
      <c r="AF61" s="7"/>
    </row>
    <row r="62" ht="59.25" customHeight="1">
      <c r="A62" s="179"/>
      <c r="B62" s="179"/>
      <c r="C62" s="179"/>
      <c r="D62" s="179"/>
      <c r="E62" s="179"/>
      <c r="F62" s="179"/>
      <c r="G62" s="179"/>
      <c r="H62" s="179"/>
      <c r="I62" s="180"/>
      <c r="J62" s="180"/>
      <c r="K62" s="180"/>
      <c r="L62" s="180"/>
      <c r="M62" s="180"/>
      <c r="N62" s="85"/>
      <c r="O62" s="184" t="s">
        <v>311</v>
      </c>
      <c r="P62" s="185">
        <f>SUM(P5:P57)</f>
        <v>124293561</v>
      </c>
      <c r="Q62" s="186"/>
      <c r="R62" s="139"/>
      <c r="S62" s="7"/>
      <c r="T62" s="7"/>
      <c r="U62" s="7"/>
      <c r="V62" s="7"/>
      <c r="W62" s="7"/>
      <c r="X62" s="7"/>
      <c r="Y62" s="7"/>
      <c r="Z62" s="7"/>
      <c r="AA62" s="7"/>
      <c r="AB62" s="7"/>
      <c r="AC62" s="7"/>
      <c r="AD62" s="7"/>
      <c r="AE62" s="7"/>
      <c r="AF62" s="7"/>
    </row>
    <row r="63" ht="67.5" customHeight="1">
      <c r="A63" s="179"/>
      <c r="B63" s="7"/>
      <c r="C63" s="7"/>
      <c r="D63" s="179"/>
      <c r="E63" s="179"/>
      <c r="F63" s="179"/>
      <c r="G63" s="179"/>
      <c r="H63" s="179"/>
      <c r="I63" s="180"/>
      <c r="J63" s="180"/>
      <c r="K63" s="180"/>
      <c r="L63" s="180"/>
      <c r="M63" s="180"/>
      <c r="N63" s="85"/>
      <c r="O63" s="184" t="s">
        <v>312</v>
      </c>
      <c r="P63" s="185">
        <f>SUM(R5:R57)</f>
        <v>791882761</v>
      </c>
      <c r="Q63" s="139"/>
      <c r="R63" s="139"/>
      <c r="S63" s="7"/>
      <c r="T63" s="7"/>
      <c r="U63" s="7"/>
      <c r="V63" s="7"/>
      <c r="W63" s="7"/>
      <c r="X63" s="7"/>
      <c r="Y63" s="7"/>
      <c r="Z63" s="7"/>
      <c r="AA63" s="7"/>
      <c r="AB63" s="7"/>
      <c r="AC63" s="7"/>
      <c r="AD63" s="7"/>
      <c r="AE63" s="7"/>
      <c r="AF63" s="7"/>
    </row>
    <row r="64" ht="42.75" customHeight="1">
      <c r="A64" s="179"/>
      <c r="B64" s="7"/>
      <c r="C64" s="7"/>
      <c r="D64" s="179"/>
      <c r="E64" s="179"/>
      <c r="F64" s="179"/>
      <c r="G64" s="179"/>
      <c r="H64" s="179"/>
      <c r="I64" s="180"/>
      <c r="J64" s="180"/>
      <c r="K64" s="180"/>
      <c r="L64" s="180"/>
      <c r="M64" s="180"/>
      <c r="N64" s="85"/>
      <c r="O64" s="187" t="s">
        <v>313</v>
      </c>
      <c r="P64" s="188">
        <f>SUM(O5:R57)</f>
        <v>2418774803</v>
      </c>
      <c r="Q64" s="186"/>
      <c r="R64" s="139"/>
      <c r="S64" s="7"/>
      <c r="T64" s="7"/>
      <c r="U64" s="7"/>
      <c r="V64" s="7"/>
      <c r="W64" s="7"/>
      <c r="X64" s="7"/>
      <c r="Y64" s="7"/>
      <c r="Z64" s="7"/>
      <c r="AA64" s="7"/>
      <c r="AB64" s="7"/>
      <c r="AC64" s="7"/>
      <c r="AD64" s="7"/>
      <c r="AE64" s="7"/>
      <c r="AF64" s="7"/>
    </row>
    <row r="65" ht="42.75" customHeight="1">
      <c r="A65" s="179"/>
      <c r="B65" s="7"/>
      <c r="C65" s="7"/>
      <c r="D65" s="179"/>
      <c r="E65" s="179"/>
      <c r="F65" s="179"/>
      <c r="G65" s="179"/>
      <c r="H65" s="179"/>
      <c r="I65" s="180"/>
      <c r="J65" s="180"/>
      <c r="K65" s="180"/>
      <c r="L65" s="180"/>
      <c r="M65" s="180"/>
      <c r="N65" s="85"/>
      <c r="O65" s="189"/>
      <c r="P65" s="189"/>
      <c r="Q65" s="189"/>
      <c r="R65" s="139"/>
      <c r="S65" s="7"/>
      <c r="T65" s="7"/>
      <c r="U65" s="7"/>
      <c r="V65" s="7"/>
      <c r="W65" s="7"/>
      <c r="X65" s="7"/>
      <c r="Y65" s="7"/>
      <c r="Z65" s="7"/>
      <c r="AA65" s="7"/>
      <c r="AB65" s="7"/>
      <c r="AC65" s="7"/>
      <c r="AD65" s="7"/>
      <c r="AE65" s="7"/>
      <c r="AF65" s="7"/>
    </row>
    <row r="66" ht="42.75" customHeight="1">
      <c r="A66" s="179"/>
      <c r="B66" s="7"/>
      <c r="C66" s="7"/>
      <c r="D66" s="179"/>
      <c r="E66" s="179"/>
      <c r="F66" s="179"/>
      <c r="G66" s="179"/>
      <c r="H66" s="179"/>
      <c r="I66" s="180"/>
      <c r="J66" s="180"/>
      <c r="K66" s="180"/>
      <c r="L66" s="180"/>
      <c r="M66" s="180"/>
      <c r="N66" s="85"/>
      <c r="O66" s="190"/>
      <c r="P66" s="190"/>
      <c r="Q66" s="190"/>
      <c r="R66" s="139"/>
      <c r="S66" s="7"/>
      <c r="T66" s="7"/>
      <c r="U66" s="7"/>
      <c r="V66" s="7"/>
      <c r="W66" s="7"/>
      <c r="X66" s="7"/>
      <c r="Y66" s="7"/>
      <c r="Z66" s="7"/>
      <c r="AA66" s="7"/>
      <c r="AB66" s="7"/>
      <c r="AC66" s="7"/>
      <c r="AD66" s="7"/>
      <c r="AE66" s="7"/>
      <c r="AF66" s="7"/>
    </row>
    <row r="67" ht="30.0" customHeight="1">
      <c r="A67" s="179"/>
      <c r="B67" s="7"/>
      <c r="C67" s="7"/>
      <c r="D67" s="179"/>
      <c r="E67" s="179"/>
      <c r="F67" s="179"/>
      <c r="G67" s="179"/>
      <c r="H67" s="179"/>
      <c r="I67" s="180"/>
      <c r="J67" s="180"/>
      <c r="K67" s="180"/>
      <c r="L67" s="180"/>
      <c r="M67" s="180"/>
      <c r="N67" s="85"/>
      <c r="O67" s="189"/>
      <c r="P67" s="189"/>
      <c r="Q67" s="189"/>
      <c r="R67" s="139"/>
      <c r="S67" s="7"/>
      <c r="T67" s="7"/>
      <c r="U67" s="7"/>
      <c r="V67" s="7"/>
      <c r="W67" s="7"/>
      <c r="X67" s="7"/>
      <c r="Y67" s="7"/>
      <c r="Z67" s="7"/>
      <c r="AA67" s="7"/>
      <c r="AB67" s="7"/>
      <c r="AC67" s="7"/>
      <c r="AD67" s="7"/>
      <c r="AE67" s="7"/>
      <c r="AF67" s="7"/>
    </row>
    <row r="68" ht="33.75" customHeight="1">
      <c r="A68" s="179"/>
      <c r="B68" s="7"/>
      <c r="C68" s="7"/>
      <c r="D68" s="179"/>
      <c r="E68" s="179"/>
      <c r="F68" s="179"/>
      <c r="G68" s="179"/>
      <c r="H68" s="179"/>
      <c r="I68" s="180"/>
      <c r="J68" s="180"/>
      <c r="K68" s="180"/>
      <c r="L68" s="180"/>
      <c r="M68" s="180"/>
      <c r="N68" s="85"/>
      <c r="O68" s="189"/>
      <c r="P68" s="189"/>
      <c r="Q68" s="189"/>
      <c r="R68" s="139"/>
      <c r="S68" s="7"/>
      <c r="T68" s="7"/>
      <c r="U68" s="7"/>
      <c r="V68" s="7"/>
      <c r="W68" s="7"/>
      <c r="X68" s="7"/>
      <c r="Y68" s="7"/>
      <c r="Z68" s="7"/>
      <c r="AA68" s="7"/>
      <c r="AB68" s="7"/>
      <c r="AC68" s="7"/>
      <c r="AD68" s="7"/>
      <c r="AE68" s="7"/>
      <c r="AF68" s="7"/>
    </row>
    <row r="69" ht="66.75" customHeight="1">
      <c r="A69" s="179"/>
      <c r="B69" s="7"/>
      <c r="C69" s="7"/>
      <c r="D69" s="179"/>
      <c r="E69" s="179"/>
      <c r="F69" s="179"/>
      <c r="G69" s="179"/>
      <c r="H69" s="179"/>
      <c r="I69" s="180"/>
      <c r="J69" s="180"/>
      <c r="K69" s="180"/>
      <c r="L69" s="180"/>
      <c r="M69" s="180"/>
      <c r="N69" s="85"/>
      <c r="O69" s="189"/>
      <c r="P69" s="189"/>
      <c r="Q69" s="189"/>
      <c r="R69" s="139"/>
      <c r="S69" s="7"/>
      <c r="T69" s="7"/>
      <c r="U69" s="7"/>
      <c r="V69" s="7"/>
      <c r="W69" s="7"/>
      <c r="X69" s="7"/>
      <c r="Y69" s="7"/>
      <c r="Z69" s="7"/>
      <c r="AA69" s="7"/>
      <c r="AB69" s="7"/>
      <c r="AC69" s="7"/>
      <c r="AD69" s="7"/>
      <c r="AE69" s="7"/>
      <c r="AF69" s="7"/>
    </row>
    <row r="70" ht="66.75" customHeight="1">
      <c r="A70" s="179"/>
      <c r="B70" s="7"/>
      <c r="C70" s="7"/>
      <c r="D70" s="179"/>
      <c r="E70" s="179"/>
      <c r="F70" s="179"/>
      <c r="G70" s="179"/>
      <c r="H70" s="179"/>
      <c r="I70" s="180"/>
      <c r="J70" s="180"/>
      <c r="K70" s="180"/>
      <c r="L70" s="180"/>
      <c r="M70" s="180"/>
      <c r="N70" s="85"/>
      <c r="O70" s="189"/>
      <c r="P70" s="189"/>
      <c r="Q70" s="189"/>
      <c r="R70" s="139"/>
      <c r="S70" s="7"/>
      <c r="T70" s="7"/>
      <c r="U70" s="7"/>
      <c r="V70" s="7"/>
      <c r="W70" s="7"/>
      <c r="X70" s="7"/>
      <c r="Y70" s="7"/>
      <c r="Z70" s="7"/>
      <c r="AA70" s="7"/>
      <c r="AB70" s="7"/>
      <c r="AC70" s="7"/>
      <c r="AD70" s="7"/>
      <c r="AE70" s="7"/>
      <c r="AF70" s="7"/>
    </row>
    <row r="71" ht="60.75" customHeight="1">
      <c r="A71" s="179"/>
      <c r="B71" s="7"/>
      <c r="C71" s="7"/>
      <c r="D71" s="179"/>
      <c r="E71" s="179"/>
      <c r="F71" s="179"/>
      <c r="G71" s="179"/>
      <c r="H71" s="179"/>
      <c r="I71" s="180"/>
      <c r="J71" s="180"/>
      <c r="K71" s="180"/>
      <c r="L71" s="180"/>
      <c r="M71" s="180"/>
      <c r="N71" s="85"/>
      <c r="O71" s="189"/>
      <c r="P71" s="189"/>
      <c r="Q71" s="189"/>
      <c r="R71" s="139"/>
      <c r="S71" s="7"/>
      <c r="T71" s="7"/>
      <c r="U71" s="7"/>
      <c r="V71" s="7"/>
      <c r="W71" s="7"/>
      <c r="X71" s="7"/>
      <c r="Y71" s="7"/>
      <c r="Z71" s="7"/>
      <c r="AA71" s="7"/>
      <c r="AB71" s="7"/>
      <c r="AC71" s="7"/>
      <c r="AD71" s="7"/>
      <c r="AE71" s="7"/>
      <c r="AF71" s="7"/>
    </row>
    <row r="72" ht="60.75" customHeight="1">
      <c r="A72" s="179"/>
      <c r="B72" s="7"/>
      <c r="C72" s="7"/>
      <c r="D72" s="179"/>
      <c r="E72" s="179"/>
      <c r="F72" s="179"/>
      <c r="G72" s="179"/>
      <c r="H72" s="179"/>
      <c r="I72" s="180"/>
      <c r="J72" s="180"/>
      <c r="K72" s="180"/>
      <c r="L72" s="180"/>
      <c r="M72" s="180"/>
      <c r="N72" s="85"/>
      <c r="O72" s="189"/>
      <c r="P72" s="189"/>
      <c r="Q72" s="189"/>
      <c r="R72" s="139"/>
      <c r="S72" s="7"/>
      <c r="T72" s="7"/>
      <c r="U72" s="7"/>
      <c r="V72" s="7"/>
      <c r="W72" s="7"/>
      <c r="X72" s="7"/>
      <c r="Y72" s="7"/>
      <c r="Z72" s="7"/>
      <c r="AA72" s="7"/>
      <c r="AB72" s="7"/>
      <c r="AC72" s="7"/>
      <c r="AD72" s="7"/>
      <c r="AE72" s="7"/>
      <c r="AF72" s="7"/>
    </row>
    <row r="73" ht="82.5" customHeight="1">
      <c r="A73" s="179"/>
      <c r="B73" s="7"/>
      <c r="C73" s="7"/>
      <c r="D73" s="179"/>
      <c r="E73" s="179"/>
      <c r="F73" s="179"/>
      <c r="G73" s="179"/>
      <c r="H73" s="179"/>
      <c r="I73" s="180"/>
      <c r="J73" s="180"/>
      <c r="K73" s="180"/>
      <c r="L73" s="180"/>
      <c r="M73" s="180"/>
      <c r="N73" s="85"/>
      <c r="O73" s="189"/>
      <c r="P73" s="189"/>
      <c r="Q73" s="189"/>
      <c r="R73" s="139"/>
      <c r="S73" s="7"/>
      <c r="T73" s="7"/>
      <c r="U73" s="7"/>
      <c r="V73" s="7"/>
      <c r="W73" s="7"/>
      <c r="X73" s="7"/>
      <c r="Y73" s="7"/>
      <c r="Z73" s="7"/>
      <c r="AA73" s="7"/>
      <c r="AB73" s="7"/>
      <c r="AC73" s="7"/>
      <c r="AD73" s="7"/>
      <c r="AE73" s="7"/>
      <c r="AF73" s="7"/>
    </row>
    <row r="74" ht="15.75" customHeight="1">
      <c r="A74" s="179"/>
      <c r="B74" s="179"/>
      <c r="C74" s="179"/>
      <c r="D74" s="179"/>
      <c r="E74" s="179"/>
      <c r="F74" s="179"/>
      <c r="G74" s="179"/>
      <c r="H74" s="179"/>
      <c r="I74" s="180"/>
      <c r="J74" s="180"/>
      <c r="K74" s="180"/>
      <c r="L74" s="180"/>
      <c r="M74" s="180"/>
      <c r="N74" s="180"/>
      <c r="O74" s="179"/>
      <c r="P74" s="179"/>
      <c r="Q74" s="179"/>
      <c r="R74" s="139"/>
      <c r="S74" s="7"/>
      <c r="T74" s="7"/>
      <c r="U74" s="7"/>
      <c r="V74" s="7"/>
      <c r="W74" s="7"/>
      <c r="X74" s="7"/>
      <c r="Y74" s="7"/>
      <c r="Z74" s="7"/>
      <c r="AA74" s="7"/>
      <c r="AB74" s="7"/>
      <c r="AC74" s="7"/>
      <c r="AD74" s="7"/>
      <c r="AE74" s="7"/>
      <c r="AF74" s="7"/>
    </row>
    <row r="75" ht="15.75" customHeight="1">
      <c r="A75" s="179"/>
      <c r="B75" s="179"/>
      <c r="C75" s="179"/>
      <c r="D75" s="179"/>
      <c r="E75" s="179"/>
      <c r="F75" s="179"/>
      <c r="G75" s="179"/>
      <c r="H75" s="179"/>
      <c r="I75" s="180"/>
      <c r="J75" s="180"/>
      <c r="K75" s="180"/>
      <c r="L75" s="180"/>
      <c r="M75" s="180"/>
      <c r="N75" s="180"/>
      <c r="O75" s="179"/>
      <c r="P75" s="179"/>
      <c r="Q75" s="179"/>
      <c r="R75" s="139"/>
      <c r="S75" s="7"/>
      <c r="T75" s="7"/>
      <c r="U75" s="7"/>
      <c r="V75" s="7"/>
      <c r="W75" s="7"/>
      <c r="X75" s="7"/>
      <c r="Y75" s="7"/>
      <c r="Z75" s="7"/>
      <c r="AA75" s="7"/>
      <c r="AB75" s="7"/>
      <c r="AC75" s="7"/>
      <c r="AD75" s="7"/>
      <c r="AE75" s="7"/>
      <c r="AF75" s="7"/>
    </row>
    <row r="76" ht="15.75" customHeight="1">
      <c r="A76" s="179"/>
      <c r="B76" s="179"/>
      <c r="C76" s="179"/>
      <c r="D76" s="179"/>
      <c r="E76" s="179"/>
      <c r="F76" s="179"/>
      <c r="G76" s="179"/>
      <c r="H76" s="179"/>
      <c r="I76" s="180"/>
      <c r="J76" s="180"/>
      <c r="K76" s="180"/>
      <c r="L76" s="180"/>
      <c r="M76" s="180"/>
      <c r="N76" s="180"/>
      <c r="O76" s="179"/>
      <c r="P76" s="179"/>
      <c r="Q76" s="179"/>
      <c r="R76" s="139"/>
      <c r="S76" s="7"/>
      <c r="T76" s="7"/>
      <c r="U76" s="7"/>
      <c r="V76" s="7"/>
      <c r="W76" s="7"/>
      <c r="X76" s="7"/>
      <c r="Y76" s="7"/>
      <c r="Z76" s="7"/>
      <c r="AA76" s="7"/>
      <c r="AB76" s="7"/>
      <c r="AC76" s="7"/>
      <c r="AD76" s="7"/>
      <c r="AE76" s="7"/>
      <c r="AF76" s="7"/>
    </row>
    <row r="77" ht="15.75" customHeight="1">
      <c r="A77" s="179"/>
      <c r="B77" s="179"/>
      <c r="C77" s="179"/>
      <c r="D77" s="179"/>
      <c r="E77" s="179"/>
      <c r="F77" s="179"/>
      <c r="G77" s="179"/>
      <c r="H77" s="179"/>
      <c r="I77" s="180"/>
      <c r="J77" s="180"/>
      <c r="K77" s="180"/>
      <c r="L77" s="180"/>
      <c r="M77" s="180"/>
      <c r="N77" s="180"/>
      <c r="O77" s="179"/>
      <c r="P77" s="179"/>
      <c r="Q77" s="179"/>
      <c r="R77" s="139"/>
      <c r="S77" s="7"/>
      <c r="T77" s="7"/>
      <c r="U77" s="7"/>
      <c r="V77" s="7"/>
      <c r="W77" s="7"/>
      <c r="X77" s="7"/>
      <c r="Y77" s="7"/>
      <c r="Z77" s="7"/>
      <c r="AA77" s="7"/>
      <c r="AB77" s="7"/>
      <c r="AC77" s="7"/>
      <c r="AD77" s="7"/>
      <c r="AE77" s="7"/>
      <c r="AF77" s="7"/>
    </row>
    <row r="78" ht="15.75" customHeight="1">
      <c r="A78" s="179"/>
      <c r="B78" s="179"/>
      <c r="C78" s="179"/>
      <c r="D78" s="179"/>
      <c r="E78" s="179"/>
      <c r="F78" s="179"/>
      <c r="G78" s="179"/>
      <c r="H78" s="179"/>
      <c r="I78" s="180"/>
      <c r="J78" s="180"/>
      <c r="K78" s="180"/>
      <c r="L78" s="180"/>
      <c r="M78" s="180"/>
      <c r="N78" s="180"/>
      <c r="O78" s="179"/>
      <c r="P78" s="179"/>
      <c r="Q78" s="179"/>
      <c r="R78" s="139"/>
      <c r="S78" s="7"/>
      <c r="T78" s="7"/>
      <c r="U78" s="7"/>
      <c r="V78" s="7"/>
      <c r="W78" s="7"/>
      <c r="X78" s="7"/>
      <c r="Y78" s="7"/>
      <c r="Z78" s="7"/>
      <c r="AA78" s="7"/>
      <c r="AB78" s="7"/>
      <c r="AC78" s="7"/>
      <c r="AD78" s="7"/>
      <c r="AE78" s="7"/>
      <c r="AF78" s="7"/>
    </row>
    <row r="79" ht="15.75" customHeight="1">
      <c r="A79" s="179"/>
      <c r="B79" s="179"/>
      <c r="C79" s="179"/>
      <c r="D79" s="179"/>
      <c r="E79" s="179"/>
      <c r="F79" s="179"/>
      <c r="G79" s="179"/>
      <c r="H79" s="179"/>
      <c r="I79" s="180"/>
      <c r="J79" s="180"/>
      <c r="K79" s="180"/>
      <c r="L79" s="180"/>
      <c r="M79" s="180"/>
      <c r="N79" s="180"/>
      <c r="O79" s="179"/>
      <c r="P79" s="179"/>
      <c r="Q79" s="179"/>
      <c r="R79" s="139"/>
      <c r="S79" s="7"/>
      <c r="T79" s="7"/>
      <c r="U79" s="7"/>
      <c r="V79" s="7"/>
      <c r="W79" s="7"/>
      <c r="X79" s="7"/>
      <c r="Y79" s="7"/>
      <c r="Z79" s="7"/>
      <c r="AA79" s="7"/>
      <c r="AB79" s="7"/>
      <c r="AC79" s="7"/>
      <c r="AD79" s="7"/>
      <c r="AE79" s="7"/>
      <c r="AF79" s="7"/>
    </row>
    <row r="80" ht="15.75" customHeight="1">
      <c r="A80" s="179"/>
      <c r="B80" s="179"/>
      <c r="C80" s="179"/>
      <c r="D80" s="179"/>
      <c r="E80" s="179"/>
      <c r="F80" s="179"/>
      <c r="G80" s="179"/>
      <c r="H80" s="179"/>
      <c r="I80" s="180"/>
      <c r="J80" s="180"/>
      <c r="K80" s="180"/>
      <c r="L80" s="180"/>
      <c r="M80" s="180"/>
      <c r="N80" s="180"/>
      <c r="O80" s="179"/>
      <c r="P80" s="179"/>
      <c r="Q80" s="179"/>
      <c r="R80" s="139"/>
      <c r="S80" s="7"/>
      <c r="T80" s="7"/>
      <c r="U80" s="7"/>
      <c r="V80" s="7"/>
      <c r="W80" s="7"/>
      <c r="X80" s="7"/>
      <c r="Y80" s="7"/>
      <c r="Z80" s="7"/>
      <c r="AA80" s="7"/>
      <c r="AB80" s="7"/>
      <c r="AC80" s="7"/>
      <c r="AD80" s="7"/>
      <c r="AE80" s="7"/>
      <c r="AF80" s="7"/>
    </row>
    <row r="81" ht="15.75" customHeight="1">
      <c r="A81" s="179"/>
      <c r="B81" s="179"/>
      <c r="C81" s="179"/>
      <c r="D81" s="179"/>
      <c r="E81" s="179"/>
      <c r="F81" s="179"/>
      <c r="G81" s="179"/>
      <c r="H81" s="179"/>
      <c r="I81" s="180"/>
      <c r="J81" s="180"/>
      <c r="K81" s="180"/>
      <c r="L81" s="180"/>
      <c r="M81" s="180"/>
      <c r="N81" s="180"/>
      <c r="O81" s="179"/>
      <c r="P81" s="179"/>
      <c r="Q81" s="179"/>
      <c r="R81" s="139"/>
      <c r="S81" s="7"/>
      <c r="T81" s="7"/>
      <c r="U81" s="7"/>
      <c r="V81" s="7"/>
      <c r="W81" s="7"/>
      <c r="X81" s="7"/>
      <c r="Y81" s="7"/>
      <c r="Z81" s="7"/>
      <c r="AA81" s="7"/>
      <c r="AB81" s="7"/>
      <c r="AC81" s="7"/>
      <c r="AD81" s="7"/>
      <c r="AE81" s="7"/>
      <c r="AF81" s="7"/>
    </row>
    <row r="82" ht="15.75" customHeight="1">
      <c r="A82" s="179"/>
      <c r="B82" s="179"/>
      <c r="C82" s="179"/>
      <c r="D82" s="179"/>
      <c r="E82" s="179"/>
      <c r="F82" s="179"/>
      <c r="G82" s="179"/>
      <c r="H82" s="179"/>
      <c r="I82" s="180"/>
      <c r="J82" s="180"/>
      <c r="K82" s="180"/>
      <c r="L82" s="180"/>
      <c r="M82" s="180"/>
      <c r="N82" s="180"/>
      <c r="O82" s="179"/>
      <c r="P82" s="179"/>
      <c r="Q82" s="179"/>
      <c r="R82" s="139"/>
      <c r="S82" s="7"/>
      <c r="T82" s="7"/>
      <c r="U82" s="7"/>
      <c r="V82" s="7"/>
      <c r="W82" s="7"/>
      <c r="X82" s="7"/>
      <c r="Y82" s="7"/>
      <c r="Z82" s="7"/>
      <c r="AA82" s="7"/>
      <c r="AB82" s="7"/>
      <c r="AC82" s="7"/>
      <c r="AD82" s="7"/>
      <c r="AE82" s="7"/>
      <c r="AF82" s="7"/>
    </row>
    <row r="83" ht="15.75" customHeight="1">
      <c r="A83" s="179"/>
      <c r="B83" s="179"/>
      <c r="C83" s="179"/>
      <c r="D83" s="179"/>
      <c r="E83" s="179"/>
      <c r="F83" s="179"/>
      <c r="G83" s="179"/>
      <c r="H83" s="179"/>
      <c r="I83" s="180"/>
      <c r="J83" s="180"/>
      <c r="K83" s="180"/>
      <c r="L83" s="180"/>
      <c r="M83" s="180"/>
      <c r="N83" s="180"/>
      <c r="O83" s="179"/>
      <c r="P83" s="179"/>
      <c r="Q83" s="179"/>
      <c r="R83" s="139"/>
      <c r="S83" s="7"/>
      <c r="T83" s="7"/>
      <c r="U83" s="7"/>
      <c r="V83" s="7"/>
      <c r="W83" s="7"/>
      <c r="X83" s="7"/>
      <c r="Y83" s="7"/>
      <c r="Z83" s="7"/>
      <c r="AA83" s="7"/>
      <c r="AB83" s="7"/>
      <c r="AC83" s="7"/>
      <c r="AD83" s="7"/>
      <c r="AE83" s="7"/>
      <c r="AF83" s="7"/>
    </row>
    <row r="84" ht="15.75" customHeight="1">
      <c r="A84" s="179"/>
      <c r="B84" s="179"/>
      <c r="C84" s="179"/>
      <c r="D84" s="179"/>
      <c r="E84" s="179"/>
      <c r="F84" s="179"/>
      <c r="G84" s="179"/>
      <c r="H84" s="179"/>
      <c r="I84" s="180"/>
      <c r="J84" s="180"/>
      <c r="K84" s="180"/>
      <c r="L84" s="180"/>
      <c r="M84" s="180"/>
      <c r="N84" s="180"/>
      <c r="O84" s="179"/>
      <c r="P84" s="179"/>
      <c r="Q84" s="179"/>
      <c r="R84" s="139"/>
      <c r="S84" s="7"/>
      <c r="T84" s="7"/>
      <c r="U84" s="7"/>
      <c r="V84" s="7"/>
      <c r="W84" s="7"/>
      <c r="X84" s="7"/>
      <c r="Y84" s="7"/>
      <c r="Z84" s="7"/>
      <c r="AA84" s="7"/>
      <c r="AB84" s="7"/>
      <c r="AC84" s="7"/>
      <c r="AD84" s="7"/>
      <c r="AE84" s="7"/>
      <c r="AF84" s="7"/>
    </row>
    <row r="85" ht="15.75" customHeight="1">
      <c r="A85" s="179"/>
      <c r="B85" s="179"/>
      <c r="C85" s="179"/>
      <c r="D85" s="179"/>
      <c r="E85" s="179"/>
      <c r="F85" s="179"/>
      <c r="G85" s="179"/>
      <c r="H85" s="179"/>
      <c r="I85" s="180"/>
      <c r="J85" s="180"/>
      <c r="K85" s="180"/>
      <c r="L85" s="180"/>
      <c r="M85" s="180"/>
      <c r="N85" s="180"/>
      <c r="O85" s="179"/>
      <c r="P85" s="179"/>
      <c r="Q85" s="179"/>
      <c r="R85" s="139"/>
      <c r="S85" s="7"/>
      <c r="T85" s="7"/>
      <c r="U85" s="7"/>
      <c r="V85" s="7"/>
      <c r="W85" s="7"/>
      <c r="X85" s="7"/>
      <c r="Y85" s="7"/>
      <c r="Z85" s="7"/>
      <c r="AA85" s="7"/>
      <c r="AB85" s="7"/>
      <c r="AC85" s="7"/>
      <c r="AD85" s="7"/>
      <c r="AE85" s="7"/>
      <c r="AF85" s="7"/>
    </row>
    <row r="86" ht="15.75" customHeight="1">
      <c r="A86" s="179"/>
      <c r="B86" s="179"/>
      <c r="C86" s="179"/>
      <c r="D86" s="179"/>
      <c r="E86" s="179"/>
      <c r="F86" s="179"/>
      <c r="G86" s="179"/>
      <c r="H86" s="179"/>
      <c r="I86" s="180"/>
      <c r="J86" s="180"/>
      <c r="K86" s="180"/>
      <c r="L86" s="180"/>
      <c r="M86" s="180"/>
      <c r="N86" s="180"/>
      <c r="O86" s="179"/>
      <c r="P86" s="179"/>
      <c r="Q86" s="179"/>
      <c r="R86" s="139"/>
      <c r="S86" s="7"/>
      <c r="T86" s="7"/>
      <c r="U86" s="7"/>
      <c r="V86" s="7"/>
      <c r="W86" s="7"/>
      <c r="X86" s="7"/>
      <c r="Y86" s="7"/>
      <c r="Z86" s="7"/>
      <c r="AA86" s="7"/>
      <c r="AB86" s="7"/>
      <c r="AC86" s="7"/>
      <c r="AD86" s="7"/>
      <c r="AE86" s="7"/>
      <c r="AF86" s="7"/>
    </row>
    <row r="87" ht="15.75" customHeight="1">
      <c r="A87" s="179"/>
      <c r="B87" s="179"/>
      <c r="C87" s="179"/>
      <c r="D87" s="179"/>
      <c r="E87" s="179"/>
      <c r="F87" s="179"/>
      <c r="G87" s="179"/>
      <c r="H87" s="179"/>
      <c r="I87" s="180"/>
      <c r="J87" s="180"/>
      <c r="K87" s="180"/>
      <c r="L87" s="180"/>
      <c r="M87" s="180"/>
      <c r="N87" s="180"/>
      <c r="O87" s="179"/>
      <c r="P87" s="179"/>
      <c r="Q87" s="179"/>
      <c r="R87" s="139"/>
      <c r="S87" s="7"/>
      <c r="T87" s="7"/>
      <c r="U87" s="7"/>
      <c r="V87" s="7"/>
      <c r="W87" s="7"/>
      <c r="X87" s="7"/>
      <c r="Y87" s="7"/>
      <c r="Z87" s="7"/>
      <c r="AA87" s="7"/>
      <c r="AB87" s="7"/>
      <c r="AC87" s="7"/>
      <c r="AD87" s="7"/>
      <c r="AE87" s="7"/>
      <c r="AF87" s="7"/>
    </row>
    <row r="88" ht="15.75" customHeight="1">
      <c r="A88" s="179"/>
      <c r="B88" s="179"/>
      <c r="C88" s="179"/>
      <c r="D88" s="179"/>
      <c r="E88" s="179"/>
      <c r="F88" s="179"/>
      <c r="G88" s="179"/>
      <c r="H88" s="179"/>
      <c r="I88" s="180"/>
      <c r="J88" s="180"/>
      <c r="K88" s="180"/>
      <c r="L88" s="180"/>
      <c r="M88" s="180"/>
      <c r="N88" s="180"/>
      <c r="O88" s="179"/>
      <c r="P88" s="179"/>
      <c r="Q88" s="179"/>
      <c r="R88" s="139"/>
      <c r="S88" s="7"/>
      <c r="T88" s="7"/>
      <c r="U88" s="7"/>
      <c r="V88" s="7"/>
      <c r="W88" s="7"/>
      <c r="X88" s="7"/>
      <c r="Y88" s="7"/>
      <c r="Z88" s="7"/>
      <c r="AA88" s="7"/>
      <c r="AB88" s="7"/>
      <c r="AC88" s="7"/>
      <c r="AD88" s="7"/>
      <c r="AE88" s="7"/>
      <c r="AF88" s="7"/>
    </row>
    <row r="89" ht="15.75" customHeight="1">
      <c r="A89" s="179"/>
      <c r="B89" s="179"/>
      <c r="C89" s="179"/>
      <c r="D89" s="179"/>
      <c r="E89" s="179"/>
      <c r="F89" s="179"/>
      <c r="G89" s="179"/>
      <c r="H89" s="179"/>
      <c r="I89" s="180"/>
      <c r="J89" s="180"/>
      <c r="K89" s="180"/>
      <c r="L89" s="180"/>
      <c r="M89" s="180"/>
      <c r="N89" s="180"/>
      <c r="O89" s="179"/>
      <c r="P89" s="179"/>
      <c r="Q89" s="179"/>
      <c r="R89" s="139"/>
      <c r="S89" s="7"/>
      <c r="T89" s="7"/>
      <c r="U89" s="7"/>
      <c r="V89" s="7"/>
      <c r="W89" s="7"/>
      <c r="X89" s="7"/>
      <c r="Y89" s="7"/>
      <c r="Z89" s="7"/>
      <c r="AA89" s="7"/>
      <c r="AB89" s="7"/>
      <c r="AC89" s="7"/>
      <c r="AD89" s="7"/>
      <c r="AE89" s="7"/>
      <c r="AF89" s="7"/>
    </row>
    <row r="90" ht="15.75" customHeight="1">
      <c r="A90" s="179"/>
      <c r="B90" s="179"/>
      <c r="C90" s="179"/>
      <c r="D90" s="179"/>
      <c r="E90" s="179"/>
      <c r="F90" s="179"/>
      <c r="G90" s="179"/>
      <c r="H90" s="179"/>
      <c r="I90" s="180"/>
      <c r="J90" s="180"/>
      <c r="K90" s="180"/>
      <c r="L90" s="180"/>
      <c r="M90" s="180"/>
      <c r="N90" s="180"/>
      <c r="O90" s="179"/>
      <c r="P90" s="179"/>
      <c r="Q90" s="179"/>
      <c r="R90" s="139"/>
      <c r="S90" s="7"/>
      <c r="T90" s="7"/>
      <c r="U90" s="7"/>
      <c r="V90" s="7"/>
      <c r="W90" s="7"/>
      <c r="X90" s="7"/>
      <c r="Y90" s="7"/>
      <c r="Z90" s="7"/>
      <c r="AA90" s="7"/>
      <c r="AB90" s="7"/>
      <c r="AC90" s="7"/>
      <c r="AD90" s="7"/>
      <c r="AE90" s="7"/>
      <c r="AF90" s="7"/>
    </row>
    <row r="91" ht="15.75" customHeight="1">
      <c r="A91" s="179"/>
      <c r="B91" s="179"/>
      <c r="C91" s="179"/>
      <c r="D91" s="179"/>
      <c r="E91" s="179"/>
      <c r="F91" s="179"/>
      <c r="G91" s="179"/>
      <c r="H91" s="179"/>
      <c r="I91" s="180"/>
      <c r="J91" s="180"/>
      <c r="K91" s="180"/>
      <c r="L91" s="180"/>
      <c r="M91" s="180"/>
      <c r="N91" s="180"/>
      <c r="O91" s="179"/>
      <c r="P91" s="179"/>
      <c r="Q91" s="179"/>
      <c r="R91" s="139"/>
      <c r="S91" s="7"/>
      <c r="T91" s="7"/>
      <c r="U91" s="7"/>
      <c r="V91" s="7"/>
      <c r="W91" s="7"/>
      <c r="X91" s="7"/>
      <c r="Y91" s="7"/>
      <c r="Z91" s="7"/>
      <c r="AA91" s="7"/>
      <c r="AB91" s="7"/>
      <c r="AC91" s="7"/>
      <c r="AD91" s="7"/>
      <c r="AE91" s="7"/>
      <c r="AF91" s="7"/>
    </row>
    <row r="92" ht="15.75" customHeight="1">
      <c r="A92" s="179"/>
      <c r="B92" s="179"/>
      <c r="C92" s="179"/>
      <c r="D92" s="179"/>
      <c r="E92" s="179"/>
      <c r="F92" s="179"/>
      <c r="G92" s="179"/>
      <c r="H92" s="179"/>
      <c r="I92" s="180"/>
      <c r="J92" s="180"/>
      <c r="K92" s="180"/>
      <c r="L92" s="180"/>
      <c r="M92" s="180"/>
      <c r="N92" s="180"/>
      <c r="O92" s="179"/>
      <c r="P92" s="179"/>
      <c r="Q92" s="179"/>
      <c r="R92" s="139"/>
      <c r="S92" s="7"/>
      <c r="T92" s="7"/>
      <c r="U92" s="7"/>
      <c r="V92" s="7"/>
      <c r="W92" s="7"/>
      <c r="X92" s="7"/>
      <c r="Y92" s="7"/>
      <c r="Z92" s="7"/>
      <c r="AA92" s="7"/>
      <c r="AB92" s="7"/>
      <c r="AC92" s="7"/>
      <c r="AD92" s="7"/>
      <c r="AE92" s="7"/>
      <c r="AF92" s="7"/>
    </row>
    <row r="93" ht="15.75" customHeight="1">
      <c r="A93" s="179"/>
      <c r="B93" s="179"/>
      <c r="C93" s="179"/>
      <c r="D93" s="179"/>
      <c r="E93" s="179"/>
      <c r="F93" s="179"/>
      <c r="G93" s="179"/>
      <c r="H93" s="179"/>
      <c r="I93" s="180"/>
      <c r="J93" s="180"/>
      <c r="K93" s="180"/>
      <c r="L93" s="180"/>
      <c r="M93" s="180"/>
      <c r="N93" s="180"/>
      <c r="O93" s="179"/>
      <c r="P93" s="179"/>
      <c r="Q93" s="179"/>
      <c r="R93" s="139"/>
      <c r="S93" s="7"/>
      <c r="T93" s="7"/>
      <c r="U93" s="7"/>
      <c r="V93" s="7"/>
      <c r="W93" s="7"/>
      <c r="X93" s="7"/>
      <c r="Y93" s="7"/>
      <c r="Z93" s="7"/>
      <c r="AA93" s="7"/>
      <c r="AB93" s="7"/>
      <c r="AC93" s="7"/>
      <c r="AD93" s="7"/>
      <c r="AE93" s="7"/>
      <c r="AF93" s="7"/>
    </row>
    <row r="94" ht="15.75" customHeight="1">
      <c r="A94" s="179"/>
      <c r="B94" s="179"/>
      <c r="C94" s="179"/>
      <c r="D94" s="179"/>
      <c r="E94" s="179"/>
      <c r="F94" s="179"/>
      <c r="G94" s="179"/>
      <c r="H94" s="179"/>
      <c r="I94" s="180"/>
      <c r="J94" s="180"/>
      <c r="K94" s="180"/>
      <c r="L94" s="180"/>
      <c r="M94" s="180"/>
      <c r="N94" s="180"/>
      <c r="O94" s="179"/>
      <c r="P94" s="179"/>
      <c r="Q94" s="179"/>
      <c r="R94" s="139"/>
      <c r="S94" s="7"/>
      <c r="T94" s="7"/>
      <c r="U94" s="7"/>
      <c r="V94" s="7"/>
      <c r="W94" s="7"/>
      <c r="X94" s="7"/>
      <c r="Y94" s="7"/>
      <c r="Z94" s="7"/>
      <c r="AA94" s="7"/>
      <c r="AB94" s="7"/>
      <c r="AC94" s="7"/>
      <c r="AD94" s="7"/>
      <c r="AE94" s="7"/>
      <c r="AF94" s="7"/>
    </row>
    <row r="95" ht="15.75" customHeight="1">
      <c r="A95" s="179"/>
      <c r="B95" s="179"/>
      <c r="C95" s="179"/>
      <c r="D95" s="179"/>
      <c r="E95" s="179"/>
      <c r="F95" s="179"/>
      <c r="G95" s="179"/>
      <c r="H95" s="179"/>
      <c r="I95" s="180"/>
      <c r="J95" s="180"/>
      <c r="K95" s="180"/>
      <c r="L95" s="180"/>
      <c r="M95" s="180"/>
      <c r="N95" s="180"/>
      <c r="O95" s="179"/>
      <c r="P95" s="179"/>
      <c r="Q95" s="179"/>
      <c r="R95" s="139"/>
      <c r="S95" s="7"/>
      <c r="T95" s="7"/>
      <c r="U95" s="7"/>
      <c r="V95" s="7"/>
      <c r="W95" s="7"/>
      <c r="X95" s="7"/>
      <c r="Y95" s="7"/>
      <c r="Z95" s="7"/>
      <c r="AA95" s="7"/>
      <c r="AB95" s="7"/>
      <c r="AC95" s="7"/>
      <c r="AD95" s="7"/>
      <c r="AE95" s="7"/>
      <c r="AF95" s="7"/>
    </row>
    <row r="96" ht="15.75" customHeight="1">
      <c r="A96" s="179"/>
      <c r="B96" s="179"/>
      <c r="C96" s="179"/>
      <c r="D96" s="179"/>
      <c r="E96" s="179"/>
      <c r="F96" s="179"/>
      <c r="G96" s="179"/>
      <c r="H96" s="179"/>
      <c r="I96" s="180"/>
      <c r="J96" s="180"/>
      <c r="K96" s="180"/>
      <c r="L96" s="180"/>
      <c r="M96" s="180"/>
      <c r="N96" s="180"/>
      <c r="O96" s="179"/>
      <c r="P96" s="179"/>
      <c r="Q96" s="179"/>
      <c r="R96" s="139"/>
      <c r="S96" s="7"/>
      <c r="T96" s="7"/>
      <c r="U96" s="7"/>
      <c r="V96" s="7"/>
      <c r="W96" s="7"/>
      <c r="X96" s="7"/>
      <c r="Y96" s="7"/>
      <c r="Z96" s="7"/>
      <c r="AA96" s="7"/>
      <c r="AB96" s="7"/>
      <c r="AC96" s="7"/>
      <c r="AD96" s="7"/>
      <c r="AE96" s="7"/>
      <c r="AF96" s="7"/>
    </row>
    <row r="97" ht="15.75" customHeight="1">
      <c r="A97" s="179"/>
      <c r="B97" s="179"/>
      <c r="C97" s="179"/>
      <c r="D97" s="179"/>
      <c r="E97" s="179"/>
      <c r="F97" s="179"/>
      <c r="G97" s="179"/>
      <c r="H97" s="179"/>
      <c r="I97" s="180"/>
      <c r="J97" s="180"/>
      <c r="K97" s="180"/>
      <c r="L97" s="180"/>
      <c r="M97" s="180"/>
      <c r="N97" s="180"/>
      <c r="O97" s="179"/>
      <c r="P97" s="179"/>
      <c r="Q97" s="179"/>
      <c r="R97" s="139"/>
      <c r="S97" s="7"/>
      <c r="T97" s="7"/>
      <c r="U97" s="7"/>
      <c r="V97" s="7"/>
      <c r="W97" s="7"/>
      <c r="X97" s="7"/>
      <c r="Y97" s="7"/>
      <c r="Z97" s="7"/>
      <c r="AA97" s="7"/>
      <c r="AB97" s="7"/>
      <c r="AC97" s="7"/>
      <c r="AD97" s="7"/>
      <c r="AE97" s="7"/>
      <c r="AF97" s="7"/>
    </row>
    <row r="98" ht="15.75" customHeight="1">
      <c r="A98" s="179"/>
      <c r="B98" s="179"/>
      <c r="C98" s="179"/>
      <c r="D98" s="179"/>
      <c r="E98" s="179"/>
      <c r="F98" s="179"/>
      <c r="G98" s="179"/>
      <c r="H98" s="179"/>
      <c r="I98" s="180"/>
      <c r="J98" s="180"/>
      <c r="K98" s="180"/>
      <c r="L98" s="180"/>
      <c r="M98" s="180"/>
      <c r="N98" s="180"/>
      <c r="O98" s="179"/>
      <c r="P98" s="179"/>
      <c r="Q98" s="179"/>
      <c r="R98" s="139"/>
      <c r="S98" s="7"/>
      <c r="T98" s="7"/>
      <c r="U98" s="7"/>
      <c r="V98" s="7"/>
      <c r="W98" s="7"/>
      <c r="X98" s="7"/>
      <c r="Y98" s="7"/>
      <c r="Z98" s="7"/>
      <c r="AA98" s="7"/>
      <c r="AB98" s="7"/>
      <c r="AC98" s="7"/>
      <c r="AD98" s="7"/>
      <c r="AE98" s="7"/>
      <c r="AF98" s="7"/>
    </row>
    <row r="99" ht="15.75" customHeight="1">
      <c r="A99" s="179"/>
      <c r="B99" s="179"/>
      <c r="C99" s="179"/>
      <c r="D99" s="179"/>
      <c r="E99" s="179"/>
      <c r="F99" s="179"/>
      <c r="G99" s="179"/>
      <c r="H99" s="179"/>
      <c r="I99" s="180"/>
      <c r="J99" s="180"/>
      <c r="K99" s="180"/>
      <c r="L99" s="180"/>
      <c r="M99" s="180"/>
      <c r="N99" s="180"/>
      <c r="O99" s="179"/>
      <c r="P99" s="179"/>
      <c r="Q99" s="179"/>
      <c r="R99" s="139"/>
      <c r="S99" s="7"/>
      <c r="T99" s="7"/>
      <c r="U99" s="7"/>
      <c r="V99" s="7"/>
      <c r="W99" s="7"/>
      <c r="X99" s="7"/>
      <c r="Y99" s="7"/>
      <c r="Z99" s="7"/>
      <c r="AA99" s="7"/>
      <c r="AB99" s="7"/>
      <c r="AC99" s="7"/>
      <c r="AD99" s="7"/>
      <c r="AE99" s="7"/>
      <c r="AF99" s="7"/>
    </row>
    <row r="100" ht="15.75" customHeight="1">
      <c r="A100" s="179"/>
      <c r="B100" s="179"/>
      <c r="C100" s="179"/>
      <c r="D100" s="179"/>
      <c r="E100" s="179"/>
      <c r="F100" s="179"/>
      <c r="G100" s="179"/>
      <c r="H100" s="179"/>
      <c r="I100" s="180"/>
      <c r="J100" s="180"/>
      <c r="K100" s="180"/>
      <c r="L100" s="180"/>
      <c r="M100" s="180"/>
      <c r="N100" s="180"/>
      <c r="O100" s="179"/>
      <c r="P100" s="179"/>
      <c r="Q100" s="179"/>
      <c r="R100" s="139"/>
      <c r="S100" s="7"/>
      <c r="T100" s="7"/>
      <c r="U100" s="7"/>
      <c r="V100" s="7"/>
      <c r="W100" s="7"/>
      <c r="X100" s="7"/>
      <c r="Y100" s="7"/>
      <c r="Z100" s="7"/>
      <c r="AA100" s="7"/>
      <c r="AB100" s="7"/>
      <c r="AC100" s="7"/>
      <c r="AD100" s="7"/>
      <c r="AE100" s="7"/>
      <c r="AF100" s="7"/>
    </row>
    <row r="101" ht="15.75" customHeight="1">
      <c r="A101" s="179"/>
      <c r="B101" s="179"/>
      <c r="C101" s="179"/>
      <c r="D101" s="179"/>
      <c r="E101" s="179"/>
      <c r="F101" s="179"/>
      <c r="G101" s="179"/>
      <c r="H101" s="179"/>
      <c r="I101" s="180"/>
      <c r="J101" s="180"/>
      <c r="K101" s="180"/>
      <c r="L101" s="180"/>
      <c r="M101" s="180"/>
      <c r="N101" s="180"/>
      <c r="O101" s="179"/>
      <c r="P101" s="179"/>
      <c r="Q101" s="179"/>
      <c r="R101" s="139"/>
      <c r="S101" s="7"/>
      <c r="T101" s="7"/>
      <c r="U101" s="7"/>
      <c r="V101" s="7"/>
      <c r="W101" s="7"/>
      <c r="X101" s="7"/>
      <c r="Y101" s="7"/>
      <c r="Z101" s="7"/>
      <c r="AA101" s="7"/>
      <c r="AB101" s="7"/>
      <c r="AC101" s="7"/>
      <c r="AD101" s="7"/>
      <c r="AE101" s="7"/>
      <c r="AF101" s="7"/>
    </row>
    <row r="102" ht="15.75" customHeight="1">
      <c r="A102" s="179"/>
      <c r="B102" s="179"/>
      <c r="C102" s="179"/>
      <c r="D102" s="179"/>
      <c r="E102" s="179"/>
      <c r="F102" s="179"/>
      <c r="G102" s="179"/>
      <c r="H102" s="179"/>
      <c r="I102" s="180"/>
      <c r="J102" s="180"/>
      <c r="K102" s="180"/>
      <c r="L102" s="180"/>
      <c r="M102" s="180"/>
      <c r="N102" s="180"/>
      <c r="O102" s="179"/>
      <c r="P102" s="179"/>
      <c r="Q102" s="179"/>
      <c r="R102" s="139"/>
      <c r="S102" s="7"/>
      <c r="T102" s="7"/>
      <c r="U102" s="7"/>
      <c r="V102" s="7"/>
      <c r="W102" s="7"/>
      <c r="X102" s="7"/>
      <c r="Y102" s="7"/>
      <c r="Z102" s="7"/>
      <c r="AA102" s="7"/>
      <c r="AB102" s="7"/>
      <c r="AC102" s="7"/>
      <c r="AD102" s="7"/>
      <c r="AE102" s="7"/>
      <c r="AF102" s="7"/>
    </row>
    <row r="103" ht="15.75" customHeight="1">
      <c r="A103" s="179"/>
      <c r="B103" s="179"/>
      <c r="C103" s="179"/>
      <c r="D103" s="179"/>
      <c r="E103" s="179"/>
      <c r="F103" s="179"/>
      <c r="G103" s="179"/>
      <c r="H103" s="179"/>
      <c r="I103" s="180"/>
      <c r="J103" s="180"/>
      <c r="K103" s="180"/>
      <c r="L103" s="180"/>
      <c r="M103" s="180"/>
      <c r="N103" s="180"/>
      <c r="O103" s="179"/>
      <c r="P103" s="179"/>
      <c r="Q103" s="179"/>
      <c r="R103" s="139"/>
      <c r="S103" s="7"/>
      <c r="T103" s="7"/>
      <c r="U103" s="7"/>
      <c r="V103" s="7"/>
      <c r="W103" s="7"/>
      <c r="X103" s="7"/>
      <c r="Y103" s="7"/>
      <c r="Z103" s="7"/>
      <c r="AA103" s="7"/>
      <c r="AB103" s="7"/>
      <c r="AC103" s="7"/>
      <c r="AD103" s="7"/>
      <c r="AE103" s="7"/>
      <c r="AF103" s="7"/>
    </row>
    <row r="104" ht="15.75" customHeight="1">
      <c r="A104" s="179"/>
      <c r="B104" s="179"/>
      <c r="C104" s="179"/>
      <c r="D104" s="179"/>
      <c r="E104" s="179"/>
      <c r="F104" s="179"/>
      <c r="G104" s="179"/>
      <c r="H104" s="179"/>
      <c r="I104" s="180"/>
      <c r="J104" s="180"/>
      <c r="K104" s="180"/>
      <c r="L104" s="180"/>
      <c r="M104" s="180"/>
      <c r="N104" s="180"/>
      <c r="O104" s="179"/>
      <c r="P104" s="179"/>
      <c r="Q104" s="179"/>
      <c r="R104" s="139"/>
      <c r="S104" s="7"/>
      <c r="T104" s="7"/>
      <c r="U104" s="7"/>
      <c r="V104" s="7"/>
      <c r="W104" s="7"/>
      <c r="X104" s="7"/>
      <c r="Y104" s="7"/>
      <c r="Z104" s="7"/>
      <c r="AA104" s="7"/>
      <c r="AB104" s="7"/>
      <c r="AC104" s="7"/>
      <c r="AD104" s="7"/>
      <c r="AE104" s="7"/>
      <c r="AF104" s="7"/>
    </row>
    <row r="105" ht="15.75" customHeight="1">
      <c r="A105" s="179"/>
      <c r="B105" s="179"/>
      <c r="C105" s="179"/>
      <c r="D105" s="179"/>
      <c r="E105" s="179"/>
      <c r="F105" s="179"/>
      <c r="G105" s="179"/>
      <c r="H105" s="179"/>
      <c r="I105" s="180"/>
      <c r="J105" s="180"/>
      <c r="K105" s="180"/>
      <c r="L105" s="180"/>
      <c r="M105" s="180"/>
      <c r="N105" s="180"/>
      <c r="O105" s="179"/>
      <c r="P105" s="179"/>
      <c r="Q105" s="179"/>
      <c r="R105" s="139"/>
      <c r="S105" s="7"/>
      <c r="T105" s="7"/>
      <c r="U105" s="7"/>
      <c r="V105" s="7"/>
      <c r="W105" s="7"/>
      <c r="X105" s="7"/>
      <c r="Y105" s="7"/>
      <c r="Z105" s="7"/>
      <c r="AA105" s="7"/>
      <c r="AB105" s="7"/>
      <c r="AC105" s="7"/>
      <c r="AD105" s="7"/>
      <c r="AE105" s="7"/>
      <c r="AF105" s="7"/>
    </row>
    <row r="106" ht="15.75" customHeight="1">
      <c r="A106" s="179"/>
      <c r="B106" s="179"/>
      <c r="C106" s="179"/>
      <c r="D106" s="179"/>
      <c r="E106" s="179"/>
      <c r="F106" s="179"/>
      <c r="G106" s="179"/>
      <c r="H106" s="179"/>
      <c r="I106" s="180"/>
      <c r="J106" s="180"/>
      <c r="K106" s="180"/>
      <c r="L106" s="180"/>
      <c r="M106" s="180"/>
      <c r="N106" s="180"/>
      <c r="O106" s="179"/>
      <c r="P106" s="179"/>
      <c r="Q106" s="179"/>
      <c r="R106" s="139"/>
      <c r="S106" s="7"/>
      <c r="T106" s="7"/>
      <c r="U106" s="7"/>
      <c r="V106" s="7"/>
      <c r="W106" s="7"/>
      <c r="X106" s="7"/>
      <c r="Y106" s="7"/>
      <c r="Z106" s="7"/>
      <c r="AA106" s="7"/>
      <c r="AB106" s="7"/>
      <c r="AC106" s="7"/>
      <c r="AD106" s="7"/>
      <c r="AE106" s="7"/>
      <c r="AF106" s="7"/>
    </row>
    <row r="107" ht="15.75" customHeight="1">
      <c r="A107" s="179"/>
      <c r="B107" s="179"/>
      <c r="C107" s="179"/>
      <c r="D107" s="179"/>
      <c r="E107" s="179"/>
      <c r="F107" s="179"/>
      <c r="G107" s="179"/>
      <c r="H107" s="179"/>
      <c r="I107" s="180"/>
      <c r="J107" s="180"/>
      <c r="K107" s="180"/>
      <c r="L107" s="180"/>
      <c r="M107" s="180"/>
      <c r="N107" s="180"/>
      <c r="O107" s="179"/>
      <c r="P107" s="179"/>
      <c r="Q107" s="179"/>
      <c r="R107" s="139"/>
      <c r="S107" s="7"/>
      <c r="T107" s="7"/>
      <c r="U107" s="7"/>
      <c r="V107" s="7"/>
      <c r="W107" s="7"/>
      <c r="X107" s="7"/>
      <c r="Y107" s="7"/>
      <c r="Z107" s="7"/>
      <c r="AA107" s="7"/>
      <c r="AB107" s="7"/>
      <c r="AC107" s="7"/>
      <c r="AD107" s="7"/>
      <c r="AE107" s="7"/>
      <c r="AF107" s="7"/>
    </row>
    <row r="108" ht="15.75" customHeight="1">
      <c r="A108" s="179"/>
      <c r="B108" s="179"/>
      <c r="C108" s="179"/>
      <c r="D108" s="179"/>
      <c r="E108" s="179"/>
      <c r="F108" s="179"/>
      <c r="G108" s="179"/>
      <c r="H108" s="179"/>
      <c r="I108" s="180"/>
      <c r="J108" s="180"/>
      <c r="K108" s="180"/>
      <c r="L108" s="180"/>
      <c r="M108" s="180"/>
      <c r="N108" s="180"/>
      <c r="O108" s="179"/>
      <c r="P108" s="179"/>
      <c r="Q108" s="179"/>
      <c r="R108" s="139"/>
      <c r="S108" s="7"/>
      <c r="T108" s="7"/>
      <c r="U108" s="7"/>
      <c r="V108" s="7"/>
      <c r="W108" s="7"/>
      <c r="X108" s="7"/>
      <c r="Y108" s="7"/>
      <c r="Z108" s="7"/>
      <c r="AA108" s="7"/>
      <c r="AB108" s="7"/>
      <c r="AC108" s="7"/>
      <c r="AD108" s="7"/>
      <c r="AE108" s="7"/>
      <c r="AF108" s="7"/>
    </row>
    <row r="109" ht="15.75" customHeight="1">
      <c r="A109" s="179"/>
      <c r="B109" s="179"/>
      <c r="C109" s="179"/>
      <c r="D109" s="179"/>
      <c r="E109" s="179"/>
      <c r="F109" s="179"/>
      <c r="G109" s="179"/>
      <c r="H109" s="179"/>
      <c r="I109" s="180"/>
      <c r="J109" s="180"/>
      <c r="K109" s="180"/>
      <c r="L109" s="180"/>
      <c r="M109" s="180"/>
      <c r="N109" s="180"/>
      <c r="O109" s="179"/>
      <c r="P109" s="179"/>
      <c r="Q109" s="179"/>
      <c r="R109" s="139"/>
      <c r="S109" s="7"/>
      <c r="T109" s="7"/>
      <c r="U109" s="7"/>
      <c r="V109" s="7"/>
      <c r="W109" s="7"/>
      <c r="X109" s="7"/>
      <c r="Y109" s="7"/>
      <c r="Z109" s="7"/>
      <c r="AA109" s="7"/>
      <c r="AB109" s="7"/>
      <c r="AC109" s="7"/>
      <c r="AD109" s="7"/>
      <c r="AE109" s="7"/>
      <c r="AF109" s="7"/>
    </row>
    <row r="110" ht="15.75" customHeight="1">
      <c r="A110" s="179"/>
      <c r="B110" s="179"/>
      <c r="C110" s="179"/>
      <c r="D110" s="179"/>
      <c r="E110" s="179"/>
      <c r="F110" s="179"/>
      <c r="G110" s="179"/>
      <c r="H110" s="179"/>
      <c r="I110" s="180"/>
      <c r="J110" s="180"/>
      <c r="K110" s="180"/>
      <c r="L110" s="180"/>
      <c r="M110" s="180"/>
      <c r="N110" s="180"/>
      <c r="O110" s="179"/>
      <c r="P110" s="179"/>
      <c r="Q110" s="179"/>
      <c r="R110" s="139"/>
      <c r="S110" s="7"/>
      <c r="T110" s="7"/>
      <c r="U110" s="7"/>
      <c r="V110" s="7"/>
      <c r="W110" s="7"/>
      <c r="X110" s="7"/>
      <c r="Y110" s="7"/>
      <c r="Z110" s="7"/>
      <c r="AA110" s="7"/>
      <c r="AB110" s="7"/>
      <c r="AC110" s="7"/>
      <c r="AD110" s="7"/>
      <c r="AE110" s="7"/>
      <c r="AF110" s="7"/>
    </row>
    <row r="111" ht="15.75" customHeight="1">
      <c r="A111" s="179"/>
      <c r="B111" s="179"/>
      <c r="C111" s="179"/>
      <c r="D111" s="179"/>
      <c r="E111" s="179"/>
      <c r="F111" s="179"/>
      <c r="G111" s="179"/>
      <c r="H111" s="179"/>
      <c r="I111" s="180"/>
      <c r="J111" s="180"/>
      <c r="K111" s="180"/>
      <c r="L111" s="180"/>
      <c r="M111" s="180"/>
      <c r="N111" s="180"/>
      <c r="O111" s="179"/>
      <c r="P111" s="179"/>
      <c r="Q111" s="179"/>
      <c r="R111" s="139"/>
      <c r="S111" s="7"/>
      <c r="T111" s="7"/>
      <c r="U111" s="7"/>
      <c r="V111" s="7"/>
      <c r="W111" s="7"/>
      <c r="X111" s="7"/>
      <c r="Y111" s="7"/>
      <c r="Z111" s="7"/>
      <c r="AA111" s="7"/>
      <c r="AB111" s="7"/>
      <c r="AC111" s="7"/>
      <c r="AD111" s="7"/>
      <c r="AE111" s="7"/>
      <c r="AF111" s="7"/>
    </row>
    <row r="112" ht="15.75" customHeight="1">
      <c r="A112" s="179"/>
      <c r="B112" s="179"/>
      <c r="C112" s="179"/>
      <c r="D112" s="179"/>
      <c r="E112" s="179"/>
      <c r="F112" s="179"/>
      <c r="G112" s="179"/>
      <c r="H112" s="179"/>
      <c r="I112" s="180"/>
      <c r="J112" s="180"/>
      <c r="K112" s="180"/>
      <c r="L112" s="180"/>
      <c r="M112" s="180"/>
      <c r="N112" s="180"/>
      <c r="O112" s="179"/>
      <c r="P112" s="179"/>
      <c r="Q112" s="179"/>
      <c r="R112" s="139"/>
      <c r="S112" s="7"/>
      <c r="T112" s="7"/>
      <c r="U112" s="7"/>
      <c r="V112" s="7"/>
      <c r="W112" s="7"/>
      <c r="X112" s="7"/>
      <c r="Y112" s="7"/>
      <c r="Z112" s="7"/>
      <c r="AA112" s="7"/>
      <c r="AB112" s="7"/>
      <c r="AC112" s="7"/>
      <c r="AD112" s="7"/>
      <c r="AE112" s="7"/>
      <c r="AF112" s="7"/>
    </row>
    <row r="113" ht="15.75" customHeight="1">
      <c r="A113" s="179"/>
      <c r="B113" s="179"/>
      <c r="C113" s="179"/>
      <c r="D113" s="179"/>
      <c r="E113" s="179"/>
      <c r="F113" s="179"/>
      <c r="G113" s="179"/>
      <c r="H113" s="179"/>
      <c r="I113" s="180"/>
      <c r="J113" s="180"/>
      <c r="K113" s="180"/>
      <c r="L113" s="180"/>
      <c r="M113" s="180"/>
      <c r="N113" s="180"/>
      <c r="O113" s="179"/>
      <c r="P113" s="179"/>
      <c r="Q113" s="179"/>
      <c r="R113" s="139"/>
      <c r="S113" s="7"/>
      <c r="T113" s="7"/>
      <c r="U113" s="7"/>
      <c r="V113" s="7"/>
      <c r="W113" s="7"/>
      <c r="X113" s="7"/>
      <c r="Y113" s="7"/>
      <c r="Z113" s="7"/>
      <c r="AA113" s="7"/>
      <c r="AB113" s="7"/>
      <c r="AC113" s="7"/>
      <c r="AD113" s="7"/>
      <c r="AE113" s="7"/>
      <c r="AF113" s="7"/>
    </row>
    <row r="114" ht="15.75" customHeight="1">
      <c r="A114" s="179"/>
      <c r="B114" s="179"/>
      <c r="C114" s="179"/>
      <c r="D114" s="179"/>
      <c r="E114" s="179"/>
      <c r="F114" s="179"/>
      <c r="G114" s="179"/>
      <c r="H114" s="179"/>
      <c r="I114" s="180"/>
      <c r="J114" s="180"/>
      <c r="K114" s="180"/>
      <c r="L114" s="180"/>
      <c r="M114" s="180"/>
      <c r="N114" s="180"/>
      <c r="O114" s="179"/>
      <c r="P114" s="179"/>
      <c r="Q114" s="179"/>
      <c r="R114" s="139"/>
      <c r="S114" s="7"/>
      <c r="T114" s="7"/>
      <c r="U114" s="7"/>
      <c r="V114" s="7"/>
      <c r="W114" s="7"/>
      <c r="X114" s="7"/>
      <c r="Y114" s="7"/>
      <c r="Z114" s="7"/>
      <c r="AA114" s="7"/>
      <c r="AB114" s="7"/>
      <c r="AC114" s="7"/>
      <c r="AD114" s="7"/>
      <c r="AE114" s="7"/>
      <c r="AF114" s="7"/>
    </row>
    <row r="115" ht="15.75" customHeight="1">
      <c r="A115" s="179"/>
      <c r="B115" s="179"/>
      <c r="C115" s="179"/>
      <c r="D115" s="179"/>
      <c r="E115" s="179"/>
      <c r="F115" s="179"/>
      <c r="G115" s="179"/>
      <c r="H115" s="179"/>
      <c r="I115" s="180"/>
      <c r="J115" s="180"/>
      <c r="K115" s="180"/>
      <c r="L115" s="180"/>
      <c r="M115" s="180"/>
      <c r="N115" s="180"/>
      <c r="O115" s="179"/>
      <c r="P115" s="179"/>
      <c r="Q115" s="179"/>
      <c r="R115" s="139"/>
      <c r="S115" s="7"/>
      <c r="T115" s="7"/>
      <c r="U115" s="7"/>
      <c r="V115" s="7"/>
      <c r="W115" s="7"/>
      <c r="X115" s="7"/>
      <c r="Y115" s="7"/>
      <c r="Z115" s="7"/>
      <c r="AA115" s="7"/>
      <c r="AB115" s="7"/>
      <c r="AC115" s="7"/>
      <c r="AD115" s="7"/>
      <c r="AE115" s="7"/>
      <c r="AF115" s="7"/>
    </row>
    <row r="116" ht="15.75" customHeight="1">
      <c r="A116" s="179"/>
      <c r="B116" s="179"/>
      <c r="C116" s="179"/>
      <c r="D116" s="179"/>
      <c r="E116" s="179"/>
      <c r="F116" s="179"/>
      <c r="G116" s="179"/>
      <c r="H116" s="179"/>
      <c r="I116" s="180"/>
      <c r="J116" s="180"/>
      <c r="K116" s="180"/>
      <c r="L116" s="180"/>
      <c r="M116" s="180"/>
      <c r="N116" s="180"/>
      <c r="O116" s="179"/>
      <c r="P116" s="179"/>
      <c r="Q116" s="179"/>
      <c r="R116" s="139"/>
      <c r="S116" s="7"/>
      <c r="T116" s="7"/>
      <c r="U116" s="7"/>
      <c r="V116" s="7"/>
      <c r="W116" s="7"/>
      <c r="X116" s="7"/>
      <c r="Y116" s="7"/>
      <c r="Z116" s="7"/>
      <c r="AA116" s="7"/>
      <c r="AB116" s="7"/>
      <c r="AC116" s="7"/>
      <c r="AD116" s="7"/>
      <c r="AE116" s="7"/>
      <c r="AF116" s="7"/>
    </row>
    <row r="117" ht="15.75" customHeight="1">
      <c r="A117" s="179"/>
      <c r="B117" s="179"/>
      <c r="C117" s="179"/>
      <c r="D117" s="179"/>
      <c r="E117" s="179"/>
      <c r="F117" s="179"/>
      <c r="G117" s="179"/>
      <c r="H117" s="179"/>
      <c r="I117" s="180"/>
      <c r="J117" s="180"/>
      <c r="K117" s="180"/>
      <c r="L117" s="180"/>
      <c r="M117" s="180"/>
      <c r="N117" s="180"/>
      <c r="O117" s="179"/>
      <c r="P117" s="179"/>
      <c r="Q117" s="179"/>
      <c r="R117" s="139"/>
      <c r="S117" s="7"/>
      <c r="T117" s="7"/>
      <c r="U117" s="7"/>
      <c r="V117" s="7"/>
      <c r="W117" s="7"/>
      <c r="X117" s="7"/>
      <c r="Y117" s="7"/>
      <c r="Z117" s="7"/>
      <c r="AA117" s="7"/>
      <c r="AB117" s="7"/>
      <c r="AC117" s="7"/>
      <c r="AD117" s="7"/>
      <c r="AE117" s="7"/>
      <c r="AF117" s="7"/>
    </row>
    <row r="118" ht="15.75" customHeight="1">
      <c r="A118" s="179"/>
      <c r="B118" s="179"/>
      <c r="C118" s="179"/>
      <c r="D118" s="179"/>
      <c r="E118" s="179"/>
      <c r="F118" s="179"/>
      <c r="G118" s="179"/>
      <c r="H118" s="179"/>
      <c r="I118" s="180"/>
      <c r="J118" s="180"/>
      <c r="K118" s="180"/>
      <c r="L118" s="180"/>
      <c r="M118" s="180"/>
      <c r="N118" s="180"/>
      <c r="O118" s="179"/>
      <c r="P118" s="179"/>
      <c r="Q118" s="179"/>
      <c r="R118" s="139"/>
      <c r="S118" s="7"/>
      <c r="T118" s="7"/>
      <c r="U118" s="7"/>
      <c r="V118" s="7"/>
      <c r="W118" s="7"/>
      <c r="X118" s="7"/>
      <c r="Y118" s="7"/>
      <c r="Z118" s="7"/>
      <c r="AA118" s="7"/>
      <c r="AB118" s="7"/>
      <c r="AC118" s="7"/>
      <c r="AD118" s="7"/>
      <c r="AE118" s="7"/>
      <c r="AF118" s="7"/>
    </row>
    <row r="119" ht="15.75" customHeight="1">
      <c r="A119" s="179"/>
      <c r="B119" s="179"/>
      <c r="C119" s="179"/>
      <c r="D119" s="179"/>
      <c r="E119" s="179"/>
      <c r="F119" s="179"/>
      <c r="G119" s="179"/>
      <c r="H119" s="179"/>
      <c r="I119" s="180"/>
      <c r="J119" s="180"/>
      <c r="K119" s="180"/>
      <c r="L119" s="180"/>
      <c r="M119" s="180"/>
      <c r="N119" s="180"/>
      <c r="O119" s="179"/>
      <c r="P119" s="179"/>
      <c r="Q119" s="179"/>
      <c r="R119" s="139"/>
      <c r="S119" s="7"/>
      <c r="T119" s="7"/>
      <c r="U119" s="7"/>
      <c r="V119" s="7"/>
      <c r="W119" s="7"/>
      <c r="X119" s="7"/>
      <c r="Y119" s="7"/>
      <c r="Z119" s="7"/>
      <c r="AA119" s="7"/>
      <c r="AB119" s="7"/>
      <c r="AC119" s="7"/>
      <c r="AD119" s="7"/>
      <c r="AE119" s="7"/>
      <c r="AF119" s="7"/>
    </row>
    <row r="120" ht="15.75" customHeight="1">
      <c r="A120" s="179"/>
      <c r="B120" s="179"/>
      <c r="C120" s="179"/>
      <c r="D120" s="179"/>
      <c r="E120" s="179"/>
      <c r="F120" s="179"/>
      <c r="G120" s="179"/>
      <c r="H120" s="179"/>
      <c r="I120" s="180"/>
      <c r="J120" s="180"/>
      <c r="K120" s="180"/>
      <c r="L120" s="180"/>
      <c r="M120" s="180"/>
      <c r="N120" s="180"/>
      <c r="O120" s="179"/>
      <c r="P120" s="179"/>
      <c r="Q120" s="179"/>
      <c r="R120" s="139"/>
      <c r="S120" s="7"/>
      <c r="T120" s="7"/>
      <c r="U120" s="7"/>
      <c r="V120" s="7"/>
      <c r="W120" s="7"/>
      <c r="X120" s="7"/>
      <c r="Y120" s="7"/>
      <c r="Z120" s="7"/>
      <c r="AA120" s="7"/>
      <c r="AB120" s="7"/>
      <c r="AC120" s="7"/>
      <c r="AD120" s="7"/>
      <c r="AE120" s="7"/>
      <c r="AF120" s="7"/>
    </row>
    <row r="121" ht="15.75" customHeight="1">
      <c r="A121" s="179"/>
      <c r="B121" s="179"/>
      <c r="C121" s="179"/>
      <c r="D121" s="179"/>
      <c r="E121" s="179"/>
      <c r="F121" s="179"/>
      <c r="G121" s="179"/>
      <c r="H121" s="179"/>
      <c r="I121" s="180"/>
      <c r="J121" s="180"/>
      <c r="K121" s="180"/>
      <c r="L121" s="180"/>
      <c r="M121" s="180"/>
      <c r="N121" s="180"/>
      <c r="O121" s="179"/>
      <c r="P121" s="179"/>
      <c r="Q121" s="179"/>
      <c r="R121" s="139"/>
      <c r="S121" s="7"/>
      <c r="T121" s="7"/>
      <c r="U121" s="7"/>
      <c r="V121" s="7"/>
      <c r="W121" s="7"/>
      <c r="X121" s="7"/>
      <c r="Y121" s="7"/>
      <c r="Z121" s="7"/>
      <c r="AA121" s="7"/>
      <c r="AB121" s="7"/>
      <c r="AC121" s="7"/>
      <c r="AD121" s="7"/>
      <c r="AE121" s="7"/>
      <c r="AF121" s="7"/>
    </row>
    <row r="122" ht="15.75" customHeight="1">
      <c r="A122" s="179"/>
      <c r="B122" s="179"/>
      <c r="C122" s="179"/>
      <c r="D122" s="179"/>
      <c r="E122" s="179"/>
      <c r="F122" s="179"/>
      <c r="G122" s="179"/>
      <c r="H122" s="179"/>
      <c r="I122" s="180"/>
      <c r="J122" s="180"/>
      <c r="K122" s="180"/>
      <c r="L122" s="180"/>
      <c r="M122" s="180"/>
      <c r="N122" s="180"/>
      <c r="O122" s="179"/>
      <c r="P122" s="179"/>
      <c r="Q122" s="179"/>
      <c r="R122" s="139"/>
      <c r="S122" s="7"/>
      <c r="T122" s="7"/>
      <c r="U122" s="7"/>
      <c r="V122" s="7"/>
      <c r="W122" s="7"/>
      <c r="X122" s="7"/>
      <c r="Y122" s="7"/>
      <c r="Z122" s="7"/>
      <c r="AA122" s="7"/>
      <c r="AB122" s="7"/>
      <c r="AC122" s="7"/>
      <c r="AD122" s="7"/>
      <c r="AE122" s="7"/>
      <c r="AF122" s="7"/>
    </row>
    <row r="123" ht="15.75" customHeight="1">
      <c r="A123" s="179"/>
      <c r="B123" s="179"/>
      <c r="C123" s="179"/>
      <c r="D123" s="179"/>
      <c r="E123" s="179"/>
      <c r="F123" s="179"/>
      <c r="G123" s="179"/>
      <c r="H123" s="179"/>
      <c r="I123" s="180"/>
      <c r="J123" s="180"/>
      <c r="K123" s="180"/>
      <c r="L123" s="180"/>
      <c r="M123" s="180"/>
      <c r="N123" s="180"/>
      <c r="O123" s="179"/>
      <c r="P123" s="179"/>
      <c r="Q123" s="179"/>
      <c r="R123" s="139"/>
      <c r="S123" s="7"/>
      <c r="T123" s="7"/>
      <c r="U123" s="7"/>
      <c r="V123" s="7"/>
      <c r="W123" s="7"/>
      <c r="X123" s="7"/>
      <c r="Y123" s="7"/>
      <c r="Z123" s="7"/>
      <c r="AA123" s="7"/>
      <c r="AB123" s="7"/>
      <c r="AC123" s="7"/>
      <c r="AD123" s="7"/>
      <c r="AE123" s="7"/>
      <c r="AF123" s="7"/>
    </row>
    <row r="124" ht="15.75" customHeight="1">
      <c r="A124" s="179"/>
      <c r="B124" s="179"/>
      <c r="C124" s="179"/>
      <c r="D124" s="179"/>
      <c r="E124" s="179"/>
      <c r="F124" s="179"/>
      <c r="G124" s="179"/>
      <c r="H124" s="179"/>
      <c r="I124" s="180"/>
      <c r="J124" s="180"/>
      <c r="K124" s="180"/>
      <c r="L124" s="180"/>
      <c r="M124" s="180"/>
      <c r="N124" s="180"/>
      <c r="O124" s="179"/>
      <c r="P124" s="179"/>
      <c r="Q124" s="179"/>
      <c r="R124" s="139"/>
      <c r="S124" s="7"/>
      <c r="T124" s="7"/>
      <c r="U124" s="7"/>
      <c r="V124" s="7"/>
      <c r="W124" s="7"/>
      <c r="X124" s="7"/>
      <c r="Y124" s="7"/>
      <c r="Z124" s="7"/>
      <c r="AA124" s="7"/>
      <c r="AB124" s="7"/>
      <c r="AC124" s="7"/>
      <c r="AD124" s="7"/>
      <c r="AE124" s="7"/>
      <c r="AF124" s="7"/>
    </row>
    <row r="125" ht="15.75" customHeight="1">
      <c r="A125" s="179"/>
      <c r="B125" s="179"/>
      <c r="C125" s="179"/>
      <c r="D125" s="179"/>
      <c r="E125" s="179"/>
      <c r="F125" s="179"/>
      <c r="G125" s="179"/>
      <c r="H125" s="179"/>
      <c r="I125" s="180"/>
      <c r="J125" s="180"/>
      <c r="K125" s="180"/>
      <c r="L125" s="180"/>
      <c r="M125" s="180"/>
      <c r="N125" s="180"/>
      <c r="O125" s="179"/>
      <c r="P125" s="179"/>
      <c r="Q125" s="179"/>
      <c r="R125" s="139"/>
      <c r="S125" s="7"/>
      <c r="T125" s="7"/>
      <c r="U125" s="7"/>
      <c r="V125" s="7"/>
      <c r="W125" s="7"/>
      <c r="X125" s="7"/>
      <c r="Y125" s="7"/>
      <c r="Z125" s="7"/>
      <c r="AA125" s="7"/>
      <c r="AB125" s="7"/>
      <c r="AC125" s="7"/>
      <c r="AD125" s="7"/>
      <c r="AE125" s="7"/>
      <c r="AF125" s="7"/>
    </row>
    <row r="126" ht="15.75" customHeight="1">
      <c r="A126" s="179"/>
      <c r="B126" s="179"/>
      <c r="C126" s="179"/>
      <c r="D126" s="179"/>
      <c r="E126" s="179"/>
      <c r="F126" s="179"/>
      <c r="G126" s="179"/>
      <c r="H126" s="179"/>
      <c r="I126" s="180"/>
      <c r="J126" s="180"/>
      <c r="K126" s="180"/>
      <c r="L126" s="180"/>
      <c r="M126" s="180"/>
      <c r="N126" s="180"/>
      <c r="O126" s="179"/>
      <c r="P126" s="179"/>
      <c r="Q126" s="179"/>
      <c r="R126" s="139"/>
      <c r="S126" s="7"/>
      <c r="T126" s="7"/>
      <c r="U126" s="7"/>
      <c r="V126" s="7"/>
      <c r="W126" s="7"/>
      <c r="X126" s="7"/>
      <c r="Y126" s="7"/>
      <c r="Z126" s="7"/>
      <c r="AA126" s="7"/>
      <c r="AB126" s="7"/>
      <c r="AC126" s="7"/>
      <c r="AD126" s="7"/>
      <c r="AE126" s="7"/>
      <c r="AF126" s="7"/>
    </row>
    <row r="127" ht="15.75" customHeight="1">
      <c r="A127" s="179"/>
      <c r="B127" s="179"/>
      <c r="C127" s="179"/>
      <c r="D127" s="179"/>
      <c r="E127" s="179"/>
      <c r="F127" s="179"/>
      <c r="G127" s="179"/>
      <c r="H127" s="179"/>
      <c r="I127" s="180"/>
      <c r="J127" s="180"/>
      <c r="K127" s="180"/>
      <c r="L127" s="180"/>
      <c r="M127" s="180"/>
      <c r="N127" s="180"/>
      <c r="O127" s="179"/>
      <c r="P127" s="179"/>
      <c r="Q127" s="179"/>
      <c r="R127" s="139"/>
      <c r="S127" s="7"/>
      <c r="T127" s="7"/>
      <c r="U127" s="7"/>
      <c r="V127" s="7"/>
      <c r="W127" s="7"/>
      <c r="X127" s="7"/>
      <c r="Y127" s="7"/>
      <c r="Z127" s="7"/>
      <c r="AA127" s="7"/>
      <c r="AB127" s="7"/>
      <c r="AC127" s="7"/>
      <c r="AD127" s="7"/>
      <c r="AE127" s="7"/>
      <c r="AF127" s="7"/>
    </row>
    <row r="128" ht="15.75" customHeight="1">
      <c r="A128" s="179"/>
      <c r="B128" s="179"/>
      <c r="C128" s="179"/>
      <c r="D128" s="179"/>
      <c r="E128" s="179"/>
      <c r="F128" s="179"/>
      <c r="G128" s="179"/>
      <c r="H128" s="179"/>
      <c r="I128" s="180"/>
      <c r="J128" s="180"/>
      <c r="K128" s="180"/>
      <c r="L128" s="180"/>
      <c r="M128" s="180"/>
      <c r="N128" s="180"/>
      <c r="O128" s="179"/>
      <c r="P128" s="179"/>
      <c r="Q128" s="179"/>
      <c r="R128" s="139"/>
      <c r="S128" s="7"/>
      <c r="T128" s="7"/>
      <c r="U128" s="7"/>
      <c r="V128" s="7"/>
      <c r="W128" s="7"/>
      <c r="X128" s="7"/>
      <c r="Y128" s="7"/>
      <c r="Z128" s="7"/>
      <c r="AA128" s="7"/>
      <c r="AB128" s="7"/>
      <c r="AC128" s="7"/>
      <c r="AD128" s="7"/>
      <c r="AE128" s="7"/>
      <c r="AF128" s="7"/>
    </row>
    <row r="129" ht="15.75" customHeight="1">
      <c r="A129" s="179"/>
      <c r="B129" s="179"/>
      <c r="C129" s="179"/>
      <c r="D129" s="179"/>
      <c r="E129" s="179"/>
      <c r="F129" s="179"/>
      <c r="G129" s="179"/>
      <c r="H129" s="179"/>
      <c r="I129" s="180"/>
      <c r="J129" s="180"/>
      <c r="K129" s="180"/>
      <c r="L129" s="180"/>
      <c r="M129" s="180"/>
      <c r="N129" s="180"/>
      <c r="O129" s="179"/>
      <c r="P129" s="179"/>
      <c r="Q129" s="179"/>
      <c r="R129" s="139"/>
      <c r="S129" s="7"/>
      <c r="T129" s="7"/>
      <c r="U129" s="7"/>
      <c r="V129" s="7"/>
      <c r="W129" s="7"/>
      <c r="X129" s="7"/>
      <c r="Y129" s="7"/>
      <c r="Z129" s="7"/>
      <c r="AA129" s="7"/>
      <c r="AB129" s="7"/>
      <c r="AC129" s="7"/>
      <c r="AD129" s="7"/>
      <c r="AE129" s="7"/>
      <c r="AF129" s="7"/>
    </row>
    <row r="130" ht="15.75" customHeight="1">
      <c r="A130" s="179"/>
      <c r="B130" s="179"/>
      <c r="C130" s="179"/>
      <c r="D130" s="179"/>
      <c r="E130" s="179"/>
      <c r="F130" s="179"/>
      <c r="G130" s="179"/>
      <c r="H130" s="179"/>
      <c r="I130" s="180"/>
      <c r="J130" s="180"/>
      <c r="K130" s="180"/>
      <c r="L130" s="180"/>
      <c r="M130" s="180"/>
      <c r="N130" s="180"/>
      <c r="O130" s="179"/>
      <c r="P130" s="179"/>
      <c r="Q130" s="179"/>
      <c r="R130" s="139"/>
      <c r="S130" s="7"/>
      <c r="T130" s="7"/>
      <c r="U130" s="7"/>
      <c r="V130" s="7"/>
      <c r="W130" s="7"/>
      <c r="X130" s="7"/>
      <c r="Y130" s="7"/>
      <c r="Z130" s="7"/>
      <c r="AA130" s="7"/>
      <c r="AB130" s="7"/>
      <c r="AC130" s="7"/>
      <c r="AD130" s="7"/>
      <c r="AE130" s="7"/>
      <c r="AF130" s="7"/>
    </row>
    <row r="131" ht="15.75" customHeight="1">
      <c r="A131" s="179"/>
      <c r="B131" s="179"/>
      <c r="C131" s="179"/>
      <c r="D131" s="179"/>
      <c r="E131" s="179"/>
      <c r="F131" s="179"/>
      <c r="G131" s="179"/>
      <c r="H131" s="179"/>
      <c r="I131" s="180"/>
      <c r="J131" s="180"/>
      <c r="K131" s="180"/>
      <c r="L131" s="180"/>
      <c r="M131" s="180"/>
      <c r="N131" s="180"/>
      <c r="O131" s="179"/>
      <c r="P131" s="179"/>
      <c r="Q131" s="179"/>
      <c r="R131" s="139"/>
      <c r="S131" s="7"/>
      <c r="T131" s="7"/>
      <c r="U131" s="7"/>
      <c r="V131" s="7"/>
      <c r="W131" s="7"/>
      <c r="X131" s="7"/>
      <c r="Y131" s="7"/>
      <c r="Z131" s="7"/>
      <c r="AA131" s="7"/>
      <c r="AB131" s="7"/>
      <c r="AC131" s="7"/>
      <c r="AD131" s="7"/>
      <c r="AE131" s="7"/>
      <c r="AF131" s="7"/>
    </row>
    <row r="132" ht="15.75" customHeight="1">
      <c r="A132" s="179"/>
      <c r="B132" s="179"/>
      <c r="C132" s="179"/>
      <c r="D132" s="179"/>
      <c r="E132" s="179"/>
      <c r="F132" s="179"/>
      <c r="G132" s="179"/>
      <c r="H132" s="179"/>
      <c r="I132" s="180"/>
      <c r="J132" s="180"/>
      <c r="K132" s="180"/>
      <c r="L132" s="180"/>
      <c r="M132" s="180"/>
      <c r="N132" s="180"/>
      <c r="O132" s="179"/>
      <c r="P132" s="179"/>
      <c r="Q132" s="179"/>
      <c r="R132" s="139"/>
      <c r="S132" s="7"/>
      <c r="T132" s="7"/>
      <c r="U132" s="7"/>
      <c r="V132" s="7"/>
      <c r="W132" s="7"/>
      <c r="X132" s="7"/>
      <c r="Y132" s="7"/>
      <c r="Z132" s="7"/>
      <c r="AA132" s="7"/>
      <c r="AB132" s="7"/>
      <c r="AC132" s="7"/>
      <c r="AD132" s="7"/>
      <c r="AE132" s="7"/>
      <c r="AF132" s="7"/>
    </row>
    <row r="133" ht="15.75" customHeight="1">
      <c r="A133" s="179"/>
      <c r="B133" s="179"/>
      <c r="C133" s="179"/>
      <c r="D133" s="179"/>
      <c r="E133" s="179"/>
      <c r="F133" s="179"/>
      <c r="G133" s="179"/>
      <c r="H133" s="179"/>
      <c r="I133" s="180"/>
      <c r="J133" s="180"/>
      <c r="K133" s="180"/>
      <c r="L133" s="180"/>
      <c r="M133" s="180"/>
      <c r="N133" s="180"/>
      <c r="O133" s="179"/>
      <c r="P133" s="179"/>
      <c r="Q133" s="179"/>
      <c r="R133" s="139"/>
      <c r="S133" s="7"/>
      <c r="T133" s="7"/>
      <c r="U133" s="7"/>
      <c r="V133" s="7"/>
      <c r="W133" s="7"/>
      <c r="X133" s="7"/>
      <c r="Y133" s="7"/>
      <c r="Z133" s="7"/>
      <c r="AA133" s="7"/>
      <c r="AB133" s="7"/>
      <c r="AC133" s="7"/>
      <c r="AD133" s="7"/>
      <c r="AE133" s="7"/>
      <c r="AF133" s="7"/>
    </row>
    <row r="134" ht="15.75" customHeight="1">
      <c r="A134" s="179"/>
      <c r="B134" s="179"/>
      <c r="C134" s="179"/>
      <c r="D134" s="179"/>
      <c r="E134" s="179"/>
      <c r="F134" s="179"/>
      <c r="G134" s="179"/>
      <c r="H134" s="179"/>
      <c r="I134" s="180"/>
      <c r="J134" s="180"/>
      <c r="K134" s="180"/>
      <c r="L134" s="180"/>
      <c r="M134" s="180"/>
      <c r="N134" s="180"/>
      <c r="O134" s="179"/>
      <c r="P134" s="179"/>
      <c r="Q134" s="179"/>
      <c r="R134" s="139"/>
      <c r="S134" s="7"/>
      <c r="T134" s="7"/>
      <c r="U134" s="7"/>
      <c r="V134" s="7"/>
      <c r="W134" s="7"/>
      <c r="X134" s="7"/>
      <c r="Y134" s="7"/>
      <c r="Z134" s="7"/>
      <c r="AA134" s="7"/>
      <c r="AB134" s="7"/>
      <c r="AC134" s="7"/>
      <c r="AD134" s="7"/>
      <c r="AE134" s="7"/>
      <c r="AF134" s="7"/>
    </row>
    <row r="135" ht="15.75" customHeight="1">
      <c r="A135" s="179"/>
      <c r="B135" s="179"/>
      <c r="C135" s="179"/>
      <c r="D135" s="179"/>
      <c r="E135" s="179"/>
      <c r="F135" s="179"/>
      <c r="G135" s="179"/>
      <c r="H135" s="179"/>
      <c r="I135" s="180"/>
      <c r="J135" s="180"/>
      <c r="K135" s="180"/>
      <c r="L135" s="180"/>
      <c r="M135" s="180"/>
      <c r="N135" s="180"/>
      <c r="O135" s="179"/>
      <c r="P135" s="179"/>
      <c r="Q135" s="179"/>
      <c r="R135" s="139"/>
      <c r="S135" s="7"/>
      <c r="T135" s="7"/>
      <c r="U135" s="7"/>
      <c r="V135" s="7"/>
      <c r="W135" s="7"/>
      <c r="X135" s="7"/>
      <c r="Y135" s="7"/>
      <c r="Z135" s="7"/>
      <c r="AA135" s="7"/>
      <c r="AB135" s="7"/>
      <c r="AC135" s="7"/>
      <c r="AD135" s="7"/>
      <c r="AE135" s="7"/>
      <c r="AF135" s="7"/>
    </row>
    <row r="136" ht="15.75" customHeight="1">
      <c r="A136" s="179"/>
      <c r="B136" s="179"/>
      <c r="C136" s="179"/>
      <c r="D136" s="179"/>
      <c r="E136" s="179"/>
      <c r="F136" s="179"/>
      <c r="G136" s="179"/>
      <c r="H136" s="179"/>
      <c r="I136" s="180"/>
      <c r="J136" s="180"/>
      <c r="K136" s="180"/>
      <c r="L136" s="180"/>
      <c r="M136" s="180"/>
      <c r="N136" s="180"/>
      <c r="O136" s="179"/>
      <c r="P136" s="179"/>
      <c r="Q136" s="179"/>
      <c r="R136" s="139"/>
      <c r="S136" s="7"/>
      <c r="T136" s="7"/>
      <c r="U136" s="7"/>
      <c r="V136" s="7"/>
      <c r="W136" s="7"/>
      <c r="X136" s="7"/>
      <c r="Y136" s="7"/>
      <c r="Z136" s="7"/>
      <c r="AA136" s="7"/>
      <c r="AB136" s="7"/>
      <c r="AC136" s="7"/>
      <c r="AD136" s="7"/>
      <c r="AE136" s="7"/>
      <c r="AF136" s="7"/>
    </row>
    <row r="137" ht="15.75" customHeight="1">
      <c r="A137" s="179"/>
      <c r="B137" s="179"/>
      <c r="C137" s="179"/>
      <c r="D137" s="179"/>
      <c r="E137" s="179"/>
      <c r="F137" s="179"/>
      <c r="G137" s="179"/>
      <c r="H137" s="179"/>
      <c r="I137" s="180"/>
      <c r="J137" s="180"/>
      <c r="K137" s="180"/>
      <c r="L137" s="180"/>
      <c r="M137" s="180"/>
      <c r="N137" s="180"/>
      <c r="O137" s="179"/>
      <c r="P137" s="179"/>
      <c r="Q137" s="179"/>
      <c r="R137" s="139"/>
      <c r="S137" s="7"/>
      <c r="T137" s="7"/>
      <c r="U137" s="7"/>
      <c r="V137" s="7"/>
      <c r="W137" s="7"/>
      <c r="X137" s="7"/>
      <c r="Y137" s="7"/>
      <c r="Z137" s="7"/>
      <c r="AA137" s="7"/>
      <c r="AB137" s="7"/>
      <c r="AC137" s="7"/>
      <c r="AD137" s="7"/>
      <c r="AE137" s="7"/>
      <c r="AF137" s="7"/>
    </row>
    <row r="138" ht="15.75" customHeight="1">
      <c r="A138" s="180"/>
      <c r="B138" s="180"/>
      <c r="C138" s="180"/>
      <c r="D138" s="180"/>
      <c r="E138" s="180"/>
      <c r="F138" s="179"/>
      <c r="G138" s="180"/>
      <c r="H138" s="180"/>
      <c r="I138" s="180"/>
      <c r="J138" s="180"/>
      <c r="K138" s="180"/>
      <c r="L138" s="180"/>
      <c r="M138" s="180"/>
      <c r="N138" s="180"/>
      <c r="O138" s="180"/>
      <c r="P138" s="180"/>
      <c r="Q138" s="180"/>
      <c r="R138" s="191"/>
      <c r="S138" s="85"/>
      <c r="T138" s="85"/>
      <c r="U138" s="85"/>
      <c r="V138" s="85"/>
      <c r="W138" s="85"/>
      <c r="X138" s="85"/>
      <c r="Y138" s="85"/>
      <c r="Z138" s="85"/>
      <c r="AA138" s="85"/>
      <c r="AB138" s="85"/>
      <c r="AC138" s="85"/>
      <c r="AD138" s="85"/>
      <c r="AE138" s="85"/>
      <c r="AF138" s="85"/>
    </row>
    <row r="139" ht="15.75" customHeight="1">
      <c r="A139" s="180"/>
      <c r="B139" s="180"/>
      <c r="C139" s="180"/>
      <c r="D139" s="180"/>
      <c r="E139" s="180"/>
      <c r="F139" s="179"/>
      <c r="G139" s="180"/>
      <c r="H139" s="180"/>
      <c r="I139" s="180"/>
      <c r="J139" s="180"/>
      <c r="K139" s="180"/>
      <c r="L139" s="180"/>
      <c r="M139" s="180"/>
      <c r="N139" s="180"/>
      <c r="O139" s="180"/>
      <c r="P139" s="180"/>
      <c r="Q139" s="180"/>
      <c r="R139" s="191"/>
      <c r="S139" s="85"/>
      <c r="T139" s="85"/>
      <c r="U139" s="85"/>
      <c r="V139" s="85"/>
      <c r="W139" s="85"/>
      <c r="X139" s="85"/>
      <c r="Y139" s="85"/>
      <c r="Z139" s="85"/>
      <c r="AA139" s="85"/>
      <c r="AB139" s="85"/>
      <c r="AC139" s="85"/>
      <c r="AD139" s="85"/>
      <c r="AE139" s="85"/>
      <c r="AF139" s="85"/>
    </row>
    <row r="140" ht="15.75" customHeight="1">
      <c r="A140" s="180"/>
      <c r="B140" s="180"/>
      <c r="C140" s="180"/>
      <c r="D140" s="180"/>
      <c r="E140" s="180"/>
      <c r="F140" s="179"/>
      <c r="G140" s="180"/>
      <c r="H140" s="180"/>
      <c r="I140" s="180"/>
      <c r="J140" s="180"/>
      <c r="K140" s="180"/>
      <c r="L140" s="180"/>
      <c r="M140" s="180"/>
      <c r="N140" s="180"/>
      <c r="O140" s="180"/>
      <c r="P140" s="180"/>
      <c r="Q140" s="180"/>
      <c r="R140" s="191"/>
      <c r="S140" s="85"/>
      <c r="T140" s="85"/>
      <c r="U140" s="85"/>
      <c r="V140" s="85"/>
      <c r="W140" s="85"/>
      <c r="X140" s="85"/>
      <c r="Y140" s="85"/>
      <c r="Z140" s="85"/>
      <c r="AA140" s="85"/>
      <c r="AB140" s="85"/>
      <c r="AC140" s="85"/>
      <c r="AD140" s="85"/>
      <c r="AE140" s="85"/>
      <c r="AF140" s="85"/>
    </row>
    <row r="141" ht="15.75" customHeight="1">
      <c r="A141" s="180"/>
      <c r="B141" s="180"/>
      <c r="C141" s="180"/>
      <c r="D141" s="180"/>
      <c r="E141" s="180"/>
      <c r="F141" s="179"/>
      <c r="G141" s="180"/>
      <c r="H141" s="180"/>
      <c r="I141" s="180"/>
      <c r="J141" s="180"/>
      <c r="K141" s="180"/>
      <c r="L141" s="180"/>
      <c r="M141" s="180"/>
      <c r="N141" s="180"/>
      <c r="O141" s="180"/>
      <c r="P141" s="180"/>
      <c r="Q141" s="180"/>
      <c r="R141" s="191"/>
      <c r="S141" s="85"/>
      <c r="T141" s="85"/>
      <c r="U141" s="85"/>
      <c r="V141" s="85"/>
      <c r="W141" s="85"/>
      <c r="X141" s="85"/>
      <c r="Y141" s="85"/>
      <c r="Z141" s="85"/>
      <c r="AA141" s="85"/>
      <c r="AB141" s="85"/>
      <c r="AC141" s="85"/>
      <c r="AD141" s="85"/>
      <c r="AE141" s="85"/>
      <c r="AF141" s="85"/>
    </row>
    <row r="142" ht="15.75" customHeight="1">
      <c r="A142" s="180"/>
      <c r="B142" s="180"/>
      <c r="C142" s="180"/>
      <c r="D142" s="180"/>
      <c r="E142" s="180"/>
      <c r="F142" s="179"/>
      <c r="G142" s="180"/>
      <c r="H142" s="180"/>
      <c r="I142" s="180"/>
      <c r="J142" s="180"/>
      <c r="K142" s="180"/>
      <c r="L142" s="180"/>
      <c r="M142" s="180"/>
      <c r="N142" s="180"/>
      <c r="O142" s="180"/>
      <c r="P142" s="180"/>
      <c r="Q142" s="180"/>
      <c r="R142" s="191"/>
      <c r="S142" s="85"/>
      <c r="T142" s="85"/>
      <c r="U142" s="85"/>
      <c r="V142" s="85"/>
      <c r="W142" s="85"/>
      <c r="X142" s="85"/>
      <c r="Y142" s="85"/>
      <c r="Z142" s="85"/>
      <c r="AA142" s="85"/>
      <c r="AB142" s="85"/>
      <c r="AC142" s="85"/>
      <c r="AD142" s="85"/>
      <c r="AE142" s="85"/>
      <c r="AF142" s="85"/>
    </row>
    <row r="143" ht="15.75" customHeight="1">
      <c r="A143" s="180"/>
      <c r="B143" s="180"/>
      <c r="C143" s="180"/>
      <c r="D143" s="180"/>
      <c r="E143" s="180"/>
      <c r="F143" s="179"/>
      <c r="G143" s="180"/>
      <c r="H143" s="180"/>
      <c r="I143" s="180"/>
      <c r="J143" s="180"/>
      <c r="K143" s="180"/>
      <c r="L143" s="180"/>
      <c r="M143" s="180"/>
      <c r="N143" s="180"/>
      <c r="O143" s="180"/>
      <c r="P143" s="180"/>
      <c r="Q143" s="180"/>
      <c r="R143" s="191"/>
      <c r="S143" s="85"/>
      <c r="T143" s="85"/>
      <c r="U143" s="85"/>
      <c r="V143" s="85"/>
      <c r="W143" s="85"/>
      <c r="X143" s="85"/>
      <c r="Y143" s="85"/>
      <c r="Z143" s="85"/>
      <c r="AA143" s="85"/>
      <c r="AB143" s="85"/>
      <c r="AC143" s="85"/>
      <c r="AD143" s="85"/>
      <c r="AE143" s="85"/>
      <c r="AF143" s="85"/>
    </row>
    <row r="144" ht="15.75" customHeight="1">
      <c r="A144" s="180"/>
      <c r="B144" s="180"/>
      <c r="C144" s="180"/>
      <c r="D144" s="180"/>
      <c r="E144" s="180"/>
      <c r="F144" s="179"/>
      <c r="G144" s="180"/>
      <c r="H144" s="180"/>
      <c r="I144" s="180"/>
      <c r="J144" s="180"/>
      <c r="K144" s="180"/>
      <c r="L144" s="180"/>
      <c r="M144" s="180"/>
      <c r="N144" s="180"/>
      <c r="O144" s="180"/>
      <c r="P144" s="180"/>
      <c r="Q144" s="180"/>
      <c r="R144" s="191"/>
      <c r="S144" s="85"/>
      <c r="T144" s="85"/>
      <c r="U144" s="85"/>
      <c r="V144" s="85"/>
      <c r="W144" s="85"/>
      <c r="X144" s="85"/>
      <c r="Y144" s="85"/>
      <c r="Z144" s="85"/>
      <c r="AA144" s="85"/>
      <c r="AB144" s="85"/>
      <c r="AC144" s="85"/>
      <c r="AD144" s="85"/>
      <c r="AE144" s="85"/>
      <c r="AF144" s="85"/>
    </row>
    <row r="145" ht="15.75" customHeight="1">
      <c r="A145" s="180"/>
      <c r="B145" s="180"/>
      <c r="C145" s="180"/>
      <c r="D145" s="180"/>
      <c r="E145" s="180"/>
      <c r="F145" s="179"/>
      <c r="G145" s="180"/>
      <c r="H145" s="180"/>
      <c r="I145" s="180"/>
      <c r="J145" s="180"/>
      <c r="K145" s="180"/>
      <c r="L145" s="180"/>
      <c r="M145" s="180"/>
      <c r="N145" s="180"/>
      <c r="O145" s="180"/>
      <c r="P145" s="180"/>
      <c r="Q145" s="180"/>
      <c r="R145" s="191"/>
      <c r="S145" s="85"/>
      <c r="T145" s="85"/>
      <c r="U145" s="85"/>
      <c r="V145" s="85"/>
      <c r="W145" s="85"/>
      <c r="X145" s="85"/>
      <c r="Y145" s="85"/>
      <c r="Z145" s="85"/>
      <c r="AA145" s="85"/>
      <c r="AB145" s="85"/>
      <c r="AC145" s="85"/>
      <c r="AD145" s="85"/>
      <c r="AE145" s="85"/>
      <c r="AF145" s="85"/>
    </row>
    <row r="146" ht="15.75" customHeight="1">
      <c r="A146" s="180"/>
      <c r="B146" s="180"/>
      <c r="C146" s="180"/>
      <c r="D146" s="180"/>
      <c r="E146" s="180"/>
      <c r="F146" s="179"/>
      <c r="G146" s="180"/>
      <c r="H146" s="180"/>
      <c r="I146" s="180"/>
      <c r="J146" s="180"/>
      <c r="K146" s="180"/>
      <c r="L146" s="180"/>
      <c r="M146" s="180"/>
      <c r="N146" s="180"/>
      <c r="O146" s="180"/>
      <c r="P146" s="180"/>
      <c r="Q146" s="180"/>
      <c r="R146" s="191"/>
      <c r="S146" s="85"/>
      <c r="T146" s="85"/>
      <c r="U146" s="85"/>
      <c r="V146" s="85"/>
      <c r="W146" s="85"/>
      <c r="X146" s="85"/>
      <c r="Y146" s="85"/>
      <c r="Z146" s="85"/>
      <c r="AA146" s="85"/>
      <c r="AB146" s="85"/>
      <c r="AC146" s="85"/>
      <c r="AD146" s="85"/>
      <c r="AE146" s="85"/>
      <c r="AF146" s="85"/>
    </row>
    <row r="147" ht="15.75" customHeight="1">
      <c r="A147" s="180"/>
      <c r="B147" s="180"/>
      <c r="C147" s="180"/>
      <c r="D147" s="180"/>
      <c r="E147" s="180"/>
      <c r="F147" s="179"/>
      <c r="G147" s="180"/>
      <c r="H147" s="180"/>
      <c r="I147" s="180"/>
      <c r="J147" s="180"/>
      <c r="K147" s="180"/>
      <c r="L147" s="180"/>
      <c r="M147" s="180"/>
      <c r="N147" s="180"/>
      <c r="O147" s="180"/>
      <c r="P147" s="180"/>
      <c r="Q147" s="180"/>
      <c r="R147" s="191"/>
      <c r="S147" s="85"/>
      <c r="T147" s="85"/>
      <c r="U147" s="85"/>
      <c r="V147" s="85"/>
      <c r="W147" s="85"/>
      <c r="X147" s="85"/>
      <c r="Y147" s="85"/>
      <c r="Z147" s="85"/>
      <c r="AA147" s="85"/>
      <c r="AB147" s="85"/>
      <c r="AC147" s="85"/>
      <c r="AD147" s="85"/>
      <c r="AE147" s="85"/>
      <c r="AF147" s="85"/>
    </row>
    <row r="148" ht="15.75" customHeight="1">
      <c r="A148" s="180"/>
      <c r="B148" s="180"/>
      <c r="C148" s="180"/>
      <c r="D148" s="180"/>
      <c r="E148" s="180"/>
      <c r="F148" s="179"/>
      <c r="G148" s="180"/>
      <c r="H148" s="180"/>
      <c r="I148" s="180"/>
      <c r="J148" s="180"/>
      <c r="K148" s="180"/>
      <c r="L148" s="180"/>
      <c r="M148" s="180"/>
      <c r="N148" s="180"/>
      <c r="O148" s="180"/>
      <c r="P148" s="180"/>
      <c r="Q148" s="180"/>
      <c r="R148" s="191"/>
      <c r="S148" s="85"/>
      <c r="T148" s="85"/>
      <c r="U148" s="85"/>
      <c r="V148" s="85"/>
      <c r="W148" s="85"/>
      <c r="X148" s="85"/>
      <c r="Y148" s="85"/>
      <c r="Z148" s="85"/>
      <c r="AA148" s="85"/>
      <c r="AB148" s="85"/>
      <c r="AC148" s="85"/>
      <c r="AD148" s="85"/>
      <c r="AE148" s="85"/>
      <c r="AF148" s="85"/>
    </row>
    <row r="149" ht="15.75" customHeight="1">
      <c r="A149" s="180"/>
      <c r="B149" s="180"/>
      <c r="C149" s="180"/>
      <c r="D149" s="180"/>
      <c r="E149" s="180"/>
      <c r="F149" s="179"/>
      <c r="G149" s="180"/>
      <c r="H149" s="180"/>
      <c r="I149" s="180"/>
      <c r="J149" s="180"/>
      <c r="K149" s="180"/>
      <c r="L149" s="180"/>
      <c r="M149" s="180"/>
      <c r="N149" s="180"/>
      <c r="O149" s="180"/>
      <c r="P149" s="180"/>
      <c r="Q149" s="180"/>
      <c r="R149" s="191"/>
      <c r="S149" s="85"/>
      <c r="T149" s="85"/>
      <c r="U149" s="85"/>
      <c r="V149" s="85"/>
      <c r="W149" s="85"/>
      <c r="X149" s="85"/>
      <c r="Y149" s="85"/>
      <c r="Z149" s="85"/>
      <c r="AA149" s="85"/>
      <c r="AB149" s="85"/>
      <c r="AC149" s="85"/>
      <c r="AD149" s="85"/>
      <c r="AE149" s="85"/>
      <c r="AF149" s="85"/>
    </row>
    <row r="150" ht="15.75" customHeight="1">
      <c r="A150" s="180"/>
      <c r="B150" s="180"/>
      <c r="C150" s="180"/>
      <c r="D150" s="180"/>
      <c r="E150" s="180"/>
      <c r="F150" s="179"/>
      <c r="G150" s="180"/>
      <c r="H150" s="180"/>
      <c r="I150" s="180"/>
      <c r="J150" s="180"/>
      <c r="K150" s="180"/>
      <c r="L150" s="180"/>
      <c r="M150" s="180"/>
      <c r="N150" s="180"/>
      <c r="O150" s="180"/>
      <c r="P150" s="180"/>
      <c r="Q150" s="180"/>
      <c r="R150" s="191"/>
      <c r="S150" s="85"/>
      <c r="T150" s="85"/>
      <c r="U150" s="85"/>
      <c r="V150" s="85"/>
      <c r="W150" s="85"/>
      <c r="X150" s="85"/>
      <c r="Y150" s="85"/>
      <c r="Z150" s="85"/>
      <c r="AA150" s="85"/>
      <c r="AB150" s="85"/>
      <c r="AC150" s="85"/>
      <c r="AD150" s="85"/>
      <c r="AE150" s="85"/>
      <c r="AF150" s="85"/>
    </row>
    <row r="151" ht="15.75" customHeight="1">
      <c r="A151" s="180"/>
      <c r="B151" s="180"/>
      <c r="C151" s="180"/>
      <c r="D151" s="180"/>
      <c r="E151" s="180"/>
      <c r="F151" s="179"/>
      <c r="G151" s="180"/>
      <c r="H151" s="180"/>
      <c r="I151" s="180"/>
      <c r="J151" s="180"/>
      <c r="K151" s="180"/>
      <c r="L151" s="180"/>
      <c r="M151" s="180"/>
      <c r="N151" s="180"/>
      <c r="O151" s="180"/>
      <c r="P151" s="180"/>
      <c r="Q151" s="180"/>
      <c r="R151" s="191"/>
      <c r="S151" s="85"/>
      <c r="T151" s="85"/>
      <c r="U151" s="85"/>
      <c r="V151" s="85"/>
      <c r="W151" s="85"/>
      <c r="X151" s="85"/>
      <c r="Y151" s="85"/>
      <c r="Z151" s="85"/>
      <c r="AA151" s="85"/>
      <c r="AB151" s="85"/>
      <c r="AC151" s="85"/>
      <c r="AD151" s="85"/>
      <c r="AE151" s="85"/>
      <c r="AF151" s="85"/>
    </row>
    <row r="152" ht="15.75" customHeight="1">
      <c r="A152" s="180"/>
      <c r="B152" s="180"/>
      <c r="C152" s="180"/>
      <c r="D152" s="180"/>
      <c r="E152" s="180"/>
      <c r="F152" s="179"/>
      <c r="G152" s="180"/>
      <c r="H152" s="180"/>
      <c r="I152" s="180"/>
      <c r="J152" s="180"/>
      <c r="K152" s="180"/>
      <c r="L152" s="180"/>
      <c r="M152" s="180"/>
      <c r="N152" s="180"/>
      <c r="O152" s="180"/>
      <c r="P152" s="180"/>
      <c r="Q152" s="180"/>
      <c r="R152" s="191"/>
      <c r="S152" s="85"/>
      <c r="T152" s="85"/>
      <c r="U152" s="85"/>
      <c r="V152" s="85"/>
      <c r="W152" s="85"/>
      <c r="X152" s="85"/>
      <c r="Y152" s="85"/>
      <c r="Z152" s="85"/>
      <c r="AA152" s="85"/>
      <c r="AB152" s="85"/>
      <c r="AC152" s="85"/>
      <c r="AD152" s="85"/>
      <c r="AE152" s="85"/>
      <c r="AF152" s="85"/>
    </row>
    <row r="153" ht="15.75" customHeight="1">
      <c r="A153" s="180"/>
      <c r="B153" s="180"/>
      <c r="C153" s="180"/>
      <c r="D153" s="180"/>
      <c r="E153" s="180"/>
      <c r="F153" s="179"/>
      <c r="G153" s="180"/>
      <c r="H153" s="180"/>
      <c r="I153" s="180"/>
      <c r="J153" s="180"/>
      <c r="K153" s="180"/>
      <c r="L153" s="180"/>
      <c r="M153" s="180"/>
      <c r="N153" s="180"/>
      <c r="O153" s="180"/>
      <c r="P153" s="180"/>
      <c r="Q153" s="180"/>
      <c r="R153" s="191"/>
      <c r="S153" s="85"/>
      <c r="T153" s="85"/>
      <c r="U153" s="85"/>
      <c r="V153" s="85"/>
      <c r="W153" s="85"/>
      <c r="X153" s="85"/>
      <c r="Y153" s="85"/>
      <c r="Z153" s="85"/>
      <c r="AA153" s="85"/>
      <c r="AB153" s="85"/>
      <c r="AC153" s="85"/>
      <c r="AD153" s="85"/>
      <c r="AE153" s="85"/>
      <c r="AF153" s="85"/>
    </row>
    <row r="154" ht="15.75" customHeight="1">
      <c r="A154" s="180"/>
      <c r="B154" s="180"/>
      <c r="C154" s="180"/>
      <c r="D154" s="180"/>
      <c r="E154" s="180"/>
      <c r="F154" s="179"/>
      <c r="G154" s="180"/>
      <c r="H154" s="180"/>
      <c r="I154" s="180"/>
      <c r="J154" s="180"/>
      <c r="K154" s="180"/>
      <c r="L154" s="180"/>
      <c r="M154" s="180"/>
      <c r="N154" s="180"/>
      <c r="O154" s="180"/>
      <c r="P154" s="180"/>
      <c r="Q154" s="180"/>
      <c r="R154" s="191"/>
      <c r="S154" s="85"/>
      <c r="T154" s="85"/>
      <c r="U154" s="85"/>
      <c r="V154" s="85"/>
      <c r="W154" s="85"/>
      <c r="X154" s="85"/>
      <c r="Y154" s="85"/>
      <c r="Z154" s="85"/>
      <c r="AA154" s="85"/>
      <c r="AB154" s="85"/>
      <c r="AC154" s="85"/>
      <c r="AD154" s="85"/>
      <c r="AE154" s="85"/>
      <c r="AF154" s="85"/>
    </row>
    <row r="155" ht="15.75" customHeight="1">
      <c r="A155" s="180"/>
      <c r="B155" s="180"/>
      <c r="C155" s="180"/>
      <c r="D155" s="180"/>
      <c r="E155" s="180"/>
      <c r="F155" s="179"/>
      <c r="G155" s="180"/>
      <c r="H155" s="180"/>
      <c r="I155" s="180"/>
      <c r="J155" s="180"/>
      <c r="K155" s="180"/>
      <c r="L155" s="180"/>
      <c r="M155" s="180"/>
      <c r="N155" s="180"/>
      <c r="O155" s="180"/>
      <c r="P155" s="180"/>
      <c r="Q155" s="180"/>
      <c r="R155" s="191"/>
      <c r="S155" s="85"/>
      <c r="T155" s="85"/>
      <c r="U155" s="85"/>
      <c r="V155" s="85"/>
      <c r="W155" s="85"/>
      <c r="X155" s="85"/>
      <c r="Y155" s="85"/>
      <c r="Z155" s="85"/>
      <c r="AA155" s="85"/>
      <c r="AB155" s="85"/>
      <c r="AC155" s="85"/>
      <c r="AD155" s="85"/>
      <c r="AE155" s="85"/>
      <c r="AF155" s="85"/>
    </row>
    <row r="156" ht="15.75" customHeight="1">
      <c r="A156" s="180"/>
      <c r="B156" s="180"/>
      <c r="C156" s="180"/>
      <c r="D156" s="180"/>
      <c r="E156" s="180"/>
      <c r="F156" s="179"/>
      <c r="G156" s="180"/>
      <c r="H156" s="180"/>
      <c r="I156" s="180"/>
      <c r="J156" s="180"/>
      <c r="K156" s="180"/>
      <c r="L156" s="180"/>
      <c r="M156" s="180"/>
      <c r="N156" s="180"/>
      <c r="O156" s="180"/>
      <c r="P156" s="180"/>
      <c r="Q156" s="180"/>
      <c r="R156" s="191"/>
      <c r="S156" s="85"/>
      <c r="T156" s="85"/>
      <c r="U156" s="85"/>
      <c r="V156" s="85"/>
      <c r="W156" s="85"/>
      <c r="X156" s="85"/>
      <c r="Y156" s="85"/>
      <c r="Z156" s="85"/>
      <c r="AA156" s="85"/>
      <c r="AB156" s="85"/>
      <c r="AC156" s="85"/>
      <c r="AD156" s="85"/>
      <c r="AE156" s="85"/>
      <c r="AF156" s="85"/>
    </row>
    <row r="157" ht="15.75" customHeight="1">
      <c r="A157" s="180"/>
      <c r="B157" s="180"/>
      <c r="C157" s="180"/>
      <c r="D157" s="180"/>
      <c r="E157" s="180"/>
      <c r="F157" s="179"/>
      <c r="G157" s="180"/>
      <c r="H157" s="180"/>
      <c r="I157" s="180"/>
      <c r="J157" s="180"/>
      <c r="K157" s="180"/>
      <c r="L157" s="180"/>
      <c r="M157" s="180"/>
      <c r="N157" s="180"/>
      <c r="O157" s="180"/>
      <c r="P157" s="180"/>
      <c r="Q157" s="180"/>
      <c r="R157" s="191"/>
      <c r="S157" s="85"/>
      <c r="T157" s="85"/>
      <c r="U157" s="85"/>
      <c r="V157" s="85"/>
      <c r="W157" s="85"/>
      <c r="X157" s="85"/>
      <c r="Y157" s="85"/>
      <c r="Z157" s="85"/>
      <c r="AA157" s="85"/>
      <c r="AB157" s="85"/>
      <c r="AC157" s="85"/>
      <c r="AD157" s="85"/>
      <c r="AE157" s="85"/>
      <c r="AF157" s="85"/>
    </row>
    <row r="158" ht="15.75" customHeight="1">
      <c r="A158" s="180"/>
      <c r="B158" s="180"/>
      <c r="C158" s="180"/>
      <c r="D158" s="180"/>
      <c r="E158" s="180"/>
      <c r="F158" s="179"/>
      <c r="G158" s="180"/>
      <c r="H158" s="180"/>
      <c r="I158" s="180"/>
      <c r="J158" s="180"/>
      <c r="K158" s="180"/>
      <c r="L158" s="180"/>
      <c r="M158" s="180"/>
      <c r="N158" s="180"/>
      <c r="O158" s="180"/>
      <c r="P158" s="180"/>
      <c r="Q158" s="180"/>
      <c r="R158" s="191"/>
      <c r="S158" s="85"/>
      <c r="T158" s="85"/>
      <c r="U158" s="85"/>
      <c r="V158" s="85"/>
      <c r="W158" s="85"/>
      <c r="X158" s="85"/>
      <c r="Y158" s="85"/>
      <c r="Z158" s="85"/>
      <c r="AA158" s="85"/>
      <c r="AB158" s="85"/>
      <c r="AC158" s="85"/>
      <c r="AD158" s="85"/>
      <c r="AE158" s="85"/>
      <c r="AF158" s="85"/>
    </row>
    <row r="159" ht="15.75" customHeight="1">
      <c r="A159" s="180"/>
      <c r="B159" s="180"/>
      <c r="C159" s="180"/>
      <c r="D159" s="180"/>
      <c r="E159" s="180"/>
      <c r="F159" s="179"/>
      <c r="G159" s="180"/>
      <c r="H159" s="180"/>
      <c r="I159" s="180"/>
      <c r="J159" s="180"/>
      <c r="K159" s="180"/>
      <c r="L159" s="180"/>
      <c r="M159" s="180"/>
      <c r="N159" s="180"/>
      <c r="O159" s="180"/>
      <c r="P159" s="180"/>
      <c r="Q159" s="180"/>
      <c r="R159" s="191"/>
      <c r="S159" s="85"/>
      <c r="T159" s="85"/>
      <c r="U159" s="85"/>
      <c r="V159" s="85"/>
      <c r="W159" s="85"/>
      <c r="X159" s="85"/>
      <c r="Y159" s="85"/>
      <c r="Z159" s="85"/>
      <c r="AA159" s="85"/>
      <c r="AB159" s="85"/>
      <c r="AC159" s="85"/>
      <c r="AD159" s="85"/>
      <c r="AE159" s="85"/>
      <c r="AF159" s="85"/>
    </row>
    <row r="160" ht="15.75" customHeight="1">
      <c r="A160" s="180"/>
      <c r="B160" s="180"/>
      <c r="C160" s="180"/>
      <c r="D160" s="180"/>
      <c r="E160" s="180"/>
      <c r="F160" s="179"/>
      <c r="G160" s="180"/>
      <c r="H160" s="180"/>
      <c r="I160" s="180"/>
      <c r="J160" s="180"/>
      <c r="K160" s="180"/>
      <c r="L160" s="180"/>
      <c r="M160" s="180"/>
      <c r="N160" s="180"/>
      <c r="O160" s="180"/>
      <c r="P160" s="180"/>
      <c r="Q160" s="180"/>
      <c r="R160" s="191"/>
      <c r="S160" s="85"/>
      <c r="T160" s="85"/>
      <c r="U160" s="85"/>
      <c r="V160" s="85"/>
      <c r="W160" s="85"/>
      <c r="X160" s="85"/>
      <c r="Y160" s="85"/>
      <c r="Z160" s="85"/>
      <c r="AA160" s="85"/>
      <c r="AB160" s="85"/>
      <c r="AC160" s="85"/>
      <c r="AD160" s="85"/>
      <c r="AE160" s="85"/>
      <c r="AF160" s="85"/>
    </row>
    <row r="161" ht="15.75" customHeight="1">
      <c r="A161" s="180"/>
      <c r="B161" s="180"/>
      <c r="C161" s="180"/>
      <c r="D161" s="180"/>
      <c r="E161" s="180"/>
      <c r="F161" s="179"/>
      <c r="G161" s="180"/>
      <c r="H161" s="180"/>
      <c r="I161" s="180"/>
      <c r="J161" s="180"/>
      <c r="K161" s="180"/>
      <c r="L161" s="180"/>
      <c r="M161" s="180"/>
      <c r="N161" s="180"/>
      <c r="O161" s="180"/>
      <c r="P161" s="180"/>
      <c r="Q161" s="180"/>
      <c r="R161" s="191"/>
      <c r="S161" s="85"/>
      <c r="T161" s="85"/>
      <c r="U161" s="85"/>
      <c r="V161" s="85"/>
      <c r="W161" s="85"/>
      <c r="X161" s="85"/>
      <c r="Y161" s="85"/>
      <c r="Z161" s="85"/>
      <c r="AA161" s="85"/>
      <c r="AB161" s="85"/>
      <c r="AC161" s="85"/>
      <c r="AD161" s="85"/>
      <c r="AE161" s="85"/>
      <c r="AF161" s="85"/>
    </row>
    <row r="162" ht="15.75" customHeight="1">
      <c r="A162" s="180"/>
      <c r="B162" s="180"/>
      <c r="C162" s="180"/>
      <c r="D162" s="180"/>
      <c r="E162" s="180"/>
      <c r="F162" s="179"/>
      <c r="G162" s="180"/>
      <c r="H162" s="180"/>
      <c r="I162" s="180"/>
      <c r="J162" s="180"/>
      <c r="K162" s="180"/>
      <c r="L162" s="180"/>
      <c r="M162" s="180"/>
      <c r="N162" s="180"/>
      <c r="O162" s="180"/>
      <c r="P162" s="180"/>
      <c r="Q162" s="180"/>
      <c r="R162" s="191"/>
      <c r="S162" s="85"/>
      <c r="T162" s="85"/>
      <c r="U162" s="85"/>
      <c r="V162" s="85"/>
      <c r="W162" s="85"/>
      <c r="X162" s="85"/>
      <c r="Y162" s="85"/>
      <c r="Z162" s="85"/>
      <c r="AA162" s="85"/>
      <c r="AB162" s="85"/>
      <c r="AC162" s="85"/>
      <c r="AD162" s="85"/>
      <c r="AE162" s="85"/>
      <c r="AF162" s="85"/>
    </row>
    <row r="163" ht="15.75" customHeight="1">
      <c r="A163" s="180"/>
      <c r="B163" s="180"/>
      <c r="C163" s="180"/>
      <c r="D163" s="180"/>
      <c r="E163" s="180"/>
      <c r="F163" s="179"/>
      <c r="G163" s="180"/>
      <c r="H163" s="180"/>
      <c r="I163" s="180"/>
      <c r="J163" s="180"/>
      <c r="K163" s="180"/>
      <c r="L163" s="180"/>
      <c r="M163" s="180"/>
      <c r="N163" s="180"/>
      <c r="O163" s="180"/>
      <c r="P163" s="180"/>
      <c r="Q163" s="180"/>
      <c r="R163" s="191"/>
      <c r="S163" s="85"/>
      <c r="T163" s="85"/>
      <c r="U163" s="85"/>
      <c r="V163" s="85"/>
      <c r="W163" s="85"/>
      <c r="X163" s="85"/>
      <c r="Y163" s="85"/>
      <c r="Z163" s="85"/>
      <c r="AA163" s="85"/>
      <c r="AB163" s="85"/>
      <c r="AC163" s="85"/>
      <c r="AD163" s="85"/>
      <c r="AE163" s="85"/>
      <c r="AF163" s="85"/>
    </row>
    <row r="164" ht="15.75" customHeight="1">
      <c r="A164" s="180"/>
      <c r="B164" s="180"/>
      <c r="C164" s="180"/>
      <c r="D164" s="180"/>
      <c r="E164" s="180"/>
      <c r="F164" s="179"/>
      <c r="G164" s="180"/>
      <c r="H164" s="180"/>
      <c r="I164" s="180"/>
      <c r="J164" s="180"/>
      <c r="K164" s="180"/>
      <c r="L164" s="180"/>
      <c r="M164" s="180"/>
      <c r="N164" s="180"/>
      <c r="O164" s="180"/>
      <c r="P164" s="180"/>
      <c r="Q164" s="180"/>
      <c r="R164" s="191"/>
      <c r="S164" s="85"/>
      <c r="T164" s="85"/>
      <c r="U164" s="85"/>
      <c r="V164" s="85"/>
      <c r="W164" s="85"/>
      <c r="X164" s="85"/>
      <c r="Y164" s="85"/>
      <c r="Z164" s="85"/>
      <c r="AA164" s="85"/>
      <c r="AB164" s="85"/>
      <c r="AC164" s="85"/>
      <c r="AD164" s="85"/>
      <c r="AE164" s="85"/>
      <c r="AF164" s="85"/>
    </row>
    <row r="165" ht="15.75" customHeight="1">
      <c r="A165" s="180"/>
      <c r="B165" s="180"/>
      <c r="C165" s="180"/>
      <c r="D165" s="180"/>
      <c r="E165" s="180"/>
      <c r="F165" s="179"/>
      <c r="G165" s="180"/>
      <c r="H165" s="180"/>
      <c r="I165" s="180"/>
      <c r="J165" s="180"/>
      <c r="K165" s="180"/>
      <c r="L165" s="180"/>
      <c r="M165" s="180"/>
      <c r="N165" s="180"/>
      <c r="O165" s="180"/>
      <c r="P165" s="180"/>
      <c r="Q165" s="180"/>
      <c r="R165" s="191"/>
      <c r="S165" s="85"/>
      <c r="T165" s="85"/>
      <c r="U165" s="85"/>
      <c r="V165" s="85"/>
      <c r="W165" s="85"/>
      <c r="X165" s="85"/>
      <c r="Y165" s="85"/>
      <c r="Z165" s="85"/>
      <c r="AA165" s="85"/>
      <c r="AB165" s="85"/>
      <c r="AC165" s="85"/>
      <c r="AD165" s="85"/>
      <c r="AE165" s="85"/>
      <c r="AF165" s="85"/>
    </row>
    <row r="166" ht="15.75" customHeight="1">
      <c r="A166" s="180"/>
      <c r="B166" s="180"/>
      <c r="C166" s="180"/>
      <c r="D166" s="180"/>
      <c r="E166" s="180"/>
      <c r="F166" s="179"/>
      <c r="G166" s="180"/>
      <c r="H166" s="180"/>
      <c r="I166" s="180"/>
      <c r="J166" s="180"/>
      <c r="K166" s="180"/>
      <c r="L166" s="180"/>
      <c r="M166" s="180"/>
      <c r="N166" s="180"/>
      <c r="O166" s="180"/>
      <c r="P166" s="180"/>
      <c r="Q166" s="180"/>
      <c r="R166" s="191"/>
      <c r="S166" s="85"/>
      <c r="T166" s="85"/>
      <c r="U166" s="85"/>
      <c r="V166" s="85"/>
      <c r="W166" s="85"/>
      <c r="X166" s="85"/>
      <c r="Y166" s="85"/>
      <c r="Z166" s="85"/>
      <c r="AA166" s="85"/>
      <c r="AB166" s="85"/>
      <c r="AC166" s="85"/>
      <c r="AD166" s="85"/>
      <c r="AE166" s="85"/>
      <c r="AF166" s="85"/>
    </row>
    <row r="167" ht="15.75" customHeight="1">
      <c r="A167" s="180"/>
      <c r="B167" s="180"/>
      <c r="C167" s="180"/>
      <c r="D167" s="180"/>
      <c r="E167" s="180"/>
      <c r="F167" s="179"/>
      <c r="G167" s="180"/>
      <c r="H167" s="180"/>
      <c r="I167" s="180"/>
      <c r="J167" s="180"/>
      <c r="K167" s="180"/>
      <c r="L167" s="180"/>
      <c r="M167" s="180"/>
      <c r="N167" s="180"/>
      <c r="O167" s="180"/>
      <c r="P167" s="180"/>
      <c r="Q167" s="180"/>
      <c r="R167" s="191"/>
      <c r="S167" s="85"/>
      <c r="T167" s="85"/>
      <c r="U167" s="85"/>
      <c r="V167" s="85"/>
      <c r="W167" s="85"/>
      <c r="X167" s="85"/>
      <c r="Y167" s="85"/>
      <c r="Z167" s="85"/>
      <c r="AA167" s="85"/>
      <c r="AB167" s="85"/>
      <c r="AC167" s="85"/>
      <c r="AD167" s="85"/>
      <c r="AE167" s="85"/>
      <c r="AF167" s="85"/>
    </row>
    <row r="168" ht="15.75" customHeight="1">
      <c r="A168" s="180"/>
      <c r="B168" s="180"/>
      <c r="C168" s="180"/>
      <c r="D168" s="180"/>
      <c r="E168" s="180"/>
      <c r="F168" s="179"/>
      <c r="G168" s="180"/>
      <c r="H168" s="180"/>
      <c r="I168" s="180"/>
      <c r="J168" s="180"/>
      <c r="K168" s="180"/>
      <c r="L168" s="180"/>
      <c r="M168" s="180"/>
      <c r="N168" s="180"/>
      <c r="O168" s="180"/>
      <c r="P168" s="180"/>
      <c r="Q168" s="180"/>
      <c r="R168" s="191"/>
      <c r="S168" s="85"/>
      <c r="T168" s="85"/>
      <c r="U168" s="85"/>
      <c r="V168" s="85"/>
      <c r="W168" s="85"/>
      <c r="X168" s="85"/>
      <c r="Y168" s="85"/>
      <c r="Z168" s="85"/>
      <c r="AA168" s="85"/>
      <c r="AB168" s="85"/>
      <c r="AC168" s="85"/>
      <c r="AD168" s="85"/>
      <c r="AE168" s="85"/>
      <c r="AF168" s="85"/>
    </row>
    <row r="169" ht="15.75" customHeight="1">
      <c r="A169" s="180"/>
      <c r="B169" s="180"/>
      <c r="C169" s="180"/>
      <c r="D169" s="180"/>
      <c r="E169" s="180"/>
      <c r="F169" s="179"/>
      <c r="G169" s="180"/>
      <c r="H169" s="180"/>
      <c r="I169" s="180"/>
      <c r="J169" s="180"/>
      <c r="K169" s="180"/>
      <c r="L169" s="180"/>
      <c r="M169" s="180"/>
      <c r="N169" s="180"/>
      <c r="O169" s="180"/>
      <c r="P169" s="180"/>
      <c r="Q169" s="180"/>
      <c r="R169" s="191"/>
      <c r="S169" s="85"/>
      <c r="T169" s="85"/>
      <c r="U169" s="85"/>
      <c r="V169" s="85"/>
      <c r="W169" s="85"/>
      <c r="X169" s="85"/>
      <c r="Y169" s="85"/>
      <c r="Z169" s="85"/>
      <c r="AA169" s="85"/>
      <c r="AB169" s="85"/>
      <c r="AC169" s="85"/>
      <c r="AD169" s="85"/>
      <c r="AE169" s="85"/>
      <c r="AF169" s="85"/>
    </row>
    <row r="170" ht="15.75" customHeight="1">
      <c r="A170" s="180"/>
      <c r="B170" s="180"/>
      <c r="C170" s="180"/>
      <c r="D170" s="180"/>
      <c r="E170" s="180"/>
      <c r="F170" s="179"/>
      <c r="G170" s="180"/>
      <c r="H170" s="180"/>
      <c r="I170" s="180"/>
      <c r="J170" s="180"/>
      <c r="K170" s="180"/>
      <c r="L170" s="180"/>
      <c r="M170" s="180"/>
      <c r="N170" s="180"/>
      <c r="O170" s="180"/>
      <c r="P170" s="180"/>
      <c r="Q170" s="180"/>
      <c r="R170" s="191"/>
      <c r="S170" s="85"/>
      <c r="T170" s="85"/>
      <c r="U170" s="85"/>
      <c r="V170" s="85"/>
      <c r="W170" s="85"/>
      <c r="X170" s="85"/>
      <c r="Y170" s="85"/>
      <c r="Z170" s="85"/>
      <c r="AA170" s="85"/>
      <c r="AB170" s="85"/>
      <c r="AC170" s="85"/>
      <c r="AD170" s="85"/>
      <c r="AE170" s="85"/>
      <c r="AF170" s="85"/>
    </row>
    <row r="171" ht="15.75" customHeight="1">
      <c r="A171" s="180"/>
      <c r="B171" s="180"/>
      <c r="C171" s="180"/>
      <c r="D171" s="180"/>
      <c r="E171" s="180"/>
      <c r="F171" s="179"/>
      <c r="G171" s="180"/>
      <c r="H171" s="180"/>
      <c r="I171" s="180"/>
      <c r="J171" s="180"/>
      <c r="K171" s="180"/>
      <c r="L171" s="180"/>
      <c r="M171" s="180"/>
      <c r="N171" s="180"/>
      <c r="O171" s="180"/>
      <c r="P171" s="180"/>
      <c r="Q171" s="180"/>
      <c r="R171" s="191"/>
      <c r="S171" s="85"/>
      <c r="T171" s="85"/>
      <c r="U171" s="85"/>
      <c r="V171" s="85"/>
      <c r="W171" s="85"/>
      <c r="X171" s="85"/>
      <c r="Y171" s="85"/>
      <c r="Z171" s="85"/>
      <c r="AA171" s="85"/>
      <c r="AB171" s="85"/>
      <c r="AC171" s="85"/>
      <c r="AD171" s="85"/>
      <c r="AE171" s="85"/>
      <c r="AF171" s="85"/>
    </row>
    <row r="172" ht="15.75" customHeight="1">
      <c r="A172" s="180"/>
      <c r="B172" s="180"/>
      <c r="C172" s="180"/>
      <c r="D172" s="180"/>
      <c r="E172" s="180"/>
      <c r="F172" s="179"/>
      <c r="G172" s="180"/>
      <c r="H172" s="180"/>
      <c r="I172" s="180"/>
      <c r="J172" s="180"/>
      <c r="K172" s="180"/>
      <c r="L172" s="180"/>
      <c r="M172" s="180"/>
      <c r="N172" s="180"/>
      <c r="O172" s="180"/>
      <c r="P172" s="180"/>
      <c r="Q172" s="180"/>
      <c r="R172" s="191"/>
      <c r="S172" s="85"/>
      <c r="T172" s="85"/>
      <c r="U172" s="85"/>
      <c r="V172" s="85"/>
      <c r="W172" s="85"/>
      <c r="X172" s="85"/>
      <c r="Y172" s="85"/>
      <c r="Z172" s="85"/>
      <c r="AA172" s="85"/>
      <c r="AB172" s="85"/>
      <c r="AC172" s="85"/>
      <c r="AD172" s="85"/>
      <c r="AE172" s="85"/>
      <c r="AF172" s="85"/>
    </row>
    <row r="173" ht="15.75" customHeight="1">
      <c r="A173" s="180"/>
      <c r="B173" s="180"/>
      <c r="C173" s="180"/>
      <c r="D173" s="180"/>
      <c r="E173" s="180"/>
      <c r="F173" s="179"/>
      <c r="G173" s="180"/>
      <c r="H173" s="180"/>
      <c r="I173" s="180"/>
      <c r="J173" s="180"/>
      <c r="K173" s="180"/>
      <c r="L173" s="180"/>
      <c r="M173" s="180"/>
      <c r="N173" s="180"/>
      <c r="O173" s="180"/>
      <c r="P173" s="180"/>
      <c r="Q173" s="180"/>
      <c r="R173" s="191"/>
      <c r="S173" s="85"/>
      <c r="T173" s="85"/>
      <c r="U173" s="85"/>
      <c r="V173" s="85"/>
      <c r="W173" s="85"/>
      <c r="X173" s="85"/>
      <c r="Y173" s="85"/>
      <c r="Z173" s="85"/>
      <c r="AA173" s="85"/>
      <c r="AB173" s="85"/>
      <c r="AC173" s="85"/>
      <c r="AD173" s="85"/>
      <c r="AE173" s="85"/>
      <c r="AF173" s="85"/>
    </row>
    <row r="174" ht="15.75" customHeight="1">
      <c r="A174" s="180"/>
      <c r="B174" s="180"/>
      <c r="C174" s="180"/>
      <c r="D174" s="180"/>
      <c r="E174" s="180"/>
      <c r="F174" s="179"/>
      <c r="G174" s="180"/>
      <c r="H174" s="180"/>
      <c r="I174" s="180"/>
      <c r="J174" s="180"/>
      <c r="K174" s="180"/>
      <c r="L174" s="180"/>
      <c r="M174" s="180"/>
      <c r="N174" s="180"/>
      <c r="O174" s="180"/>
      <c r="P174" s="180"/>
      <c r="Q174" s="180"/>
      <c r="R174" s="191"/>
      <c r="S174" s="85"/>
      <c r="T174" s="85"/>
      <c r="U174" s="85"/>
      <c r="V174" s="85"/>
      <c r="W174" s="85"/>
      <c r="X174" s="85"/>
      <c r="Y174" s="85"/>
      <c r="Z174" s="85"/>
      <c r="AA174" s="85"/>
      <c r="AB174" s="85"/>
      <c r="AC174" s="85"/>
      <c r="AD174" s="85"/>
      <c r="AE174" s="85"/>
      <c r="AF174" s="85"/>
    </row>
    <row r="175" ht="15.75" customHeight="1">
      <c r="A175" s="180"/>
      <c r="B175" s="180"/>
      <c r="C175" s="180"/>
      <c r="D175" s="180"/>
      <c r="E175" s="180"/>
      <c r="F175" s="179"/>
      <c r="G175" s="180"/>
      <c r="H175" s="180"/>
      <c r="I175" s="180"/>
      <c r="J175" s="180"/>
      <c r="K175" s="180"/>
      <c r="L175" s="180"/>
      <c r="M175" s="180"/>
      <c r="N175" s="180"/>
      <c r="O175" s="180"/>
      <c r="P175" s="180"/>
      <c r="Q175" s="180"/>
      <c r="R175" s="191"/>
      <c r="S175" s="85"/>
      <c r="T175" s="85"/>
      <c r="U175" s="85"/>
      <c r="V175" s="85"/>
      <c r="W175" s="85"/>
      <c r="X175" s="85"/>
      <c r="Y175" s="85"/>
      <c r="Z175" s="85"/>
      <c r="AA175" s="85"/>
      <c r="AB175" s="85"/>
      <c r="AC175" s="85"/>
      <c r="AD175" s="85"/>
      <c r="AE175" s="85"/>
      <c r="AF175" s="85"/>
    </row>
    <row r="176" ht="15.75" customHeight="1">
      <c r="A176" s="180"/>
      <c r="B176" s="180"/>
      <c r="C176" s="180"/>
      <c r="D176" s="180"/>
      <c r="E176" s="180"/>
      <c r="F176" s="179"/>
      <c r="G176" s="180"/>
      <c r="H176" s="180"/>
      <c r="I176" s="180"/>
      <c r="J176" s="180"/>
      <c r="K176" s="180"/>
      <c r="L176" s="180"/>
      <c r="M176" s="180"/>
      <c r="N176" s="180"/>
      <c r="O176" s="180"/>
      <c r="P176" s="180"/>
      <c r="Q176" s="180"/>
      <c r="R176" s="191"/>
      <c r="S176" s="85"/>
      <c r="T176" s="85"/>
      <c r="U176" s="85"/>
      <c r="V176" s="85"/>
      <c r="W176" s="85"/>
      <c r="X176" s="85"/>
      <c r="Y176" s="85"/>
      <c r="Z176" s="85"/>
      <c r="AA176" s="85"/>
      <c r="AB176" s="85"/>
      <c r="AC176" s="85"/>
      <c r="AD176" s="85"/>
      <c r="AE176" s="85"/>
      <c r="AF176" s="85"/>
    </row>
    <row r="177" ht="15.75" customHeight="1">
      <c r="A177" s="180"/>
      <c r="B177" s="180"/>
      <c r="C177" s="180"/>
      <c r="D177" s="180"/>
      <c r="E177" s="180"/>
      <c r="F177" s="179"/>
      <c r="G177" s="180"/>
      <c r="H177" s="180"/>
      <c r="I177" s="180"/>
      <c r="J177" s="180"/>
      <c r="K177" s="180"/>
      <c r="L177" s="180"/>
      <c r="M177" s="180"/>
      <c r="N177" s="180"/>
      <c r="O177" s="180"/>
      <c r="P177" s="180"/>
      <c r="Q177" s="180"/>
      <c r="R177" s="191"/>
      <c r="S177" s="85"/>
      <c r="T177" s="85"/>
      <c r="U177" s="85"/>
      <c r="V177" s="85"/>
      <c r="W177" s="85"/>
      <c r="X177" s="85"/>
      <c r="Y177" s="85"/>
      <c r="Z177" s="85"/>
      <c r="AA177" s="85"/>
      <c r="AB177" s="85"/>
      <c r="AC177" s="85"/>
      <c r="AD177" s="85"/>
      <c r="AE177" s="85"/>
      <c r="AF177" s="85"/>
    </row>
    <row r="178" ht="15.75" customHeight="1">
      <c r="A178" s="180"/>
      <c r="B178" s="180"/>
      <c r="C178" s="180"/>
      <c r="D178" s="180"/>
      <c r="E178" s="180"/>
      <c r="F178" s="179"/>
      <c r="G178" s="180"/>
      <c r="H178" s="180"/>
      <c r="I178" s="180"/>
      <c r="J178" s="180"/>
      <c r="K178" s="180"/>
      <c r="L178" s="180"/>
      <c r="M178" s="180"/>
      <c r="N178" s="180"/>
      <c r="O178" s="180"/>
      <c r="P178" s="180"/>
      <c r="Q178" s="180"/>
      <c r="R178" s="191"/>
      <c r="S178" s="85"/>
      <c r="T178" s="85"/>
      <c r="U178" s="85"/>
      <c r="V178" s="85"/>
      <c r="W178" s="85"/>
      <c r="X178" s="85"/>
      <c r="Y178" s="85"/>
      <c r="Z178" s="85"/>
      <c r="AA178" s="85"/>
      <c r="AB178" s="85"/>
      <c r="AC178" s="85"/>
      <c r="AD178" s="85"/>
      <c r="AE178" s="85"/>
      <c r="AF178" s="85"/>
    </row>
    <row r="179" ht="15.75" customHeight="1">
      <c r="A179" s="180"/>
      <c r="B179" s="180"/>
      <c r="C179" s="180"/>
      <c r="D179" s="180"/>
      <c r="E179" s="180"/>
      <c r="F179" s="179"/>
      <c r="G179" s="180"/>
      <c r="H179" s="180"/>
      <c r="I179" s="180"/>
      <c r="J179" s="180"/>
      <c r="K179" s="180"/>
      <c r="L179" s="180"/>
      <c r="M179" s="180"/>
      <c r="N179" s="180"/>
      <c r="O179" s="180"/>
      <c r="P179" s="180"/>
      <c r="Q179" s="180"/>
      <c r="R179" s="191"/>
      <c r="S179" s="85"/>
      <c r="T179" s="85"/>
      <c r="U179" s="85"/>
      <c r="V179" s="85"/>
      <c r="W179" s="85"/>
      <c r="X179" s="85"/>
      <c r="Y179" s="85"/>
      <c r="Z179" s="85"/>
      <c r="AA179" s="85"/>
      <c r="AB179" s="85"/>
      <c r="AC179" s="85"/>
      <c r="AD179" s="85"/>
      <c r="AE179" s="85"/>
      <c r="AF179" s="85"/>
    </row>
    <row r="180" ht="15.75" customHeight="1">
      <c r="A180" s="180"/>
      <c r="B180" s="180"/>
      <c r="C180" s="180"/>
      <c r="D180" s="180"/>
      <c r="E180" s="180"/>
      <c r="F180" s="179"/>
      <c r="G180" s="180"/>
      <c r="H180" s="180"/>
      <c r="I180" s="180"/>
      <c r="J180" s="180"/>
      <c r="K180" s="180"/>
      <c r="L180" s="180"/>
      <c r="M180" s="180"/>
      <c r="N180" s="180"/>
      <c r="O180" s="180"/>
      <c r="P180" s="180"/>
      <c r="Q180" s="180"/>
      <c r="R180" s="191"/>
      <c r="S180" s="85"/>
      <c r="T180" s="85"/>
      <c r="U180" s="85"/>
      <c r="V180" s="85"/>
      <c r="W180" s="85"/>
      <c r="X180" s="85"/>
      <c r="Y180" s="85"/>
      <c r="Z180" s="85"/>
      <c r="AA180" s="85"/>
      <c r="AB180" s="85"/>
      <c r="AC180" s="85"/>
      <c r="AD180" s="85"/>
      <c r="AE180" s="85"/>
      <c r="AF180" s="85"/>
    </row>
    <row r="181" ht="15.75" customHeight="1">
      <c r="A181" s="180"/>
      <c r="B181" s="180"/>
      <c r="C181" s="180"/>
      <c r="D181" s="180"/>
      <c r="E181" s="180"/>
      <c r="F181" s="179"/>
      <c r="G181" s="180"/>
      <c r="H181" s="180"/>
      <c r="I181" s="180"/>
      <c r="J181" s="180"/>
      <c r="K181" s="180"/>
      <c r="L181" s="180"/>
      <c r="M181" s="180"/>
      <c r="N181" s="180"/>
      <c r="O181" s="180"/>
      <c r="P181" s="180"/>
      <c r="Q181" s="180"/>
      <c r="R181" s="191"/>
      <c r="S181" s="85"/>
      <c r="T181" s="85"/>
      <c r="U181" s="85"/>
      <c r="V181" s="85"/>
      <c r="W181" s="85"/>
      <c r="X181" s="85"/>
      <c r="Y181" s="85"/>
      <c r="Z181" s="85"/>
      <c r="AA181" s="85"/>
      <c r="AB181" s="85"/>
      <c r="AC181" s="85"/>
      <c r="AD181" s="85"/>
      <c r="AE181" s="85"/>
      <c r="AF181" s="85"/>
    </row>
    <row r="182" ht="15.75" customHeight="1">
      <c r="A182" s="180"/>
      <c r="B182" s="180"/>
      <c r="C182" s="180"/>
      <c r="D182" s="180"/>
      <c r="E182" s="180"/>
      <c r="F182" s="179"/>
      <c r="G182" s="180"/>
      <c r="H182" s="180"/>
      <c r="I182" s="180"/>
      <c r="J182" s="180"/>
      <c r="K182" s="180"/>
      <c r="L182" s="180"/>
      <c r="M182" s="180"/>
      <c r="N182" s="180"/>
      <c r="O182" s="180"/>
      <c r="P182" s="180"/>
      <c r="Q182" s="180"/>
      <c r="R182" s="191"/>
      <c r="S182" s="85"/>
      <c r="T182" s="85"/>
      <c r="U182" s="85"/>
      <c r="V182" s="85"/>
      <c r="W182" s="85"/>
      <c r="X182" s="85"/>
      <c r="Y182" s="85"/>
      <c r="Z182" s="85"/>
      <c r="AA182" s="85"/>
      <c r="AB182" s="85"/>
      <c r="AC182" s="85"/>
      <c r="AD182" s="85"/>
      <c r="AE182" s="85"/>
      <c r="AF182" s="85"/>
    </row>
    <row r="183" ht="15.75" customHeight="1">
      <c r="A183" s="180"/>
      <c r="B183" s="180"/>
      <c r="C183" s="180"/>
      <c r="D183" s="180"/>
      <c r="E183" s="180"/>
      <c r="F183" s="179"/>
      <c r="G183" s="180"/>
      <c r="H183" s="180"/>
      <c r="I183" s="180"/>
      <c r="J183" s="180"/>
      <c r="K183" s="180"/>
      <c r="L183" s="180"/>
      <c r="M183" s="180"/>
      <c r="N183" s="180"/>
      <c r="O183" s="180"/>
      <c r="P183" s="180"/>
      <c r="Q183" s="180"/>
      <c r="R183" s="191"/>
      <c r="S183" s="85"/>
      <c r="T183" s="85"/>
      <c r="U183" s="85"/>
      <c r="V183" s="85"/>
      <c r="W183" s="85"/>
      <c r="X183" s="85"/>
      <c r="Y183" s="85"/>
      <c r="Z183" s="85"/>
      <c r="AA183" s="85"/>
      <c r="AB183" s="85"/>
      <c r="AC183" s="85"/>
      <c r="AD183" s="85"/>
      <c r="AE183" s="85"/>
      <c r="AF183" s="85"/>
    </row>
    <row r="184" ht="15.75" customHeight="1">
      <c r="A184" s="180"/>
      <c r="B184" s="180"/>
      <c r="C184" s="180"/>
      <c r="D184" s="180"/>
      <c r="E184" s="180"/>
      <c r="F184" s="179"/>
      <c r="G184" s="180"/>
      <c r="H184" s="180"/>
      <c r="I184" s="180"/>
      <c r="J184" s="180"/>
      <c r="K184" s="180"/>
      <c r="L184" s="180"/>
      <c r="M184" s="180"/>
      <c r="N184" s="180"/>
      <c r="O184" s="180"/>
      <c r="P184" s="180"/>
      <c r="Q184" s="180"/>
      <c r="R184" s="191"/>
      <c r="S184" s="85"/>
      <c r="T184" s="85"/>
      <c r="U184" s="85"/>
      <c r="V184" s="85"/>
      <c r="W184" s="85"/>
      <c r="X184" s="85"/>
      <c r="Y184" s="85"/>
      <c r="Z184" s="85"/>
      <c r="AA184" s="85"/>
      <c r="AB184" s="85"/>
      <c r="AC184" s="85"/>
      <c r="AD184" s="85"/>
      <c r="AE184" s="85"/>
      <c r="AF184" s="85"/>
    </row>
    <row r="185" ht="15.75" customHeight="1">
      <c r="A185" s="180"/>
      <c r="B185" s="180"/>
      <c r="C185" s="180"/>
      <c r="D185" s="180"/>
      <c r="E185" s="180"/>
      <c r="F185" s="179"/>
      <c r="G185" s="180"/>
      <c r="H185" s="180"/>
      <c r="I185" s="180"/>
      <c r="J185" s="180"/>
      <c r="K185" s="180"/>
      <c r="L185" s="180"/>
      <c r="M185" s="180"/>
      <c r="N185" s="180"/>
      <c r="O185" s="180"/>
      <c r="P185" s="180"/>
      <c r="Q185" s="180"/>
      <c r="R185" s="191"/>
      <c r="S185" s="85"/>
      <c r="T185" s="85"/>
      <c r="U185" s="85"/>
      <c r="V185" s="85"/>
      <c r="W185" s="85"/>
      <c r="X185" s="85"/>
      <c r="Y185" s="85"/>
      <c r="Z185" s="85"/>
      <c r="AA185" s="85"/>
      <c r="AB185" s="85"/>
      <c r="AC185" s="85"/>
      <c r="AD185" s="85"/>
      <c r="AE185" s="85"/>
      <c r="AF185" s="85"/>
    </row>
    <row r="186" ht="15.75" customHeight="1">
      <c r="A186" s="180"/>
      <c r="B186" s="180"/>
      <c r="C186" s="180"/>
      <c r="D186" s="180"/>
      <c r="E186" s="180"/>
      <c r="F186" s="179"/>
      <c r="G186" s="180"/>
      <c r="H186" s="180"/>
      <c r="I186" s="180"/>
      <c r="J186" s="180"/>
      <c r="K186" s="180"/>
      <c r="L186" s="180"/>
      <c r="M186" s="180"/>
      <c r="N186" s="180"/>
      <c r="O186" s="180"/>
      <c r="P186" s="180"/>
      <c r="Q186" s="180"/>
      <c r="R186" s="191"/>
      <c r="S186" s="85"/>
      <c r="T186" s="85"/>
      <c r="U186" s="85"/>
      <c r="V186" s="85"/>
      <c r="W186" s="85"/>
      <c r="X186" s="85"/>
      <c r="Y186" s="85"/>
      <c r="Z186" s="85"/>
      <c r="AA186" s="85"/>
      <c r="AB186" s="85"/>
      <c r="AC186" s="85"/>
      <c r="AD186" s="85"/>
      <c r="AE186" s="85"/>
      <c r="AF186" s="85"/>
    </row>
    <row r="187" ht="15.75" customHeight="1">
      <c r="A187" s="180"/>
      <c r="B187" s="180"/>
      <c r="C187" s="180"/>
      <c r="D187" s="180"/>
      <c r="E187" s="180"/>
      <c r="F187" s="179"/>
      <c r="G187" s="180"/>
      <c r="H187" s="180"/>
      <c r="I187" s="180"/>
      <c r="J187" s="180"/>
      <c r="K187" s="180"/>
      <c r="L187" s="180"/>
      <c r="M187" s="180"/>
      <c r="N187" s="180"/>
      <c r="O187" s="180"/>
      <c r="P187" s="180"/>
      <c r="Q187" s="180"/>
      <c r="R187" s="191"/>
      <c r="S187" s="85"/>
      <c r="T187" s="85"/>
      <c r="U187" s="85"/>
      <c r="V187" s="85"/>
      <c r="W187" s="85"/>
      <c r="X187" s="85"/>
      <c r="Y187" s="85"/>
      <c r="Z187" s="85"/>
      <c r="AA187" s="85"/>
      <c r="AB187" s="85"/>
      <c r="AC187" s="85"/>
      <c r="AD187" s="85"/>
      <c r="AE187" s="85"/>
      <c r="AF187" s="85"/>
    </row>
    <row r="188" ht="15.75" customHeight="1">
      <c r="A188" s="180"/>
      <c r="B188" s="180"/>
      <c r="C188" s="180"/>
      <c r="D188" s="180"/>
      <c r="E188" s="180"/>
      <c r="F188" s="179"/>
      <c r="G188" s="180"/>
      <c r="H188" s="180"/>
      <c r="I188" s="180"/>
      <c r="J188" s="180"/>
      <c r="K188" s="180"/>
      <c r="L188" s="180"/>
      <c r="M188" s="180"/>
      <c r="N188" s="180"/>
      <c r="O188" s="180"/>
      <c r="P188" s="180"/>
      <c r="Q188" s="180"/>
      <c r="R188" s="191"/>
      <c r="S188" s="85"/>
      <c r="T188" s="85"/>
      <c r="U188" s="85"/>
      <c r="V188" s="85"/>
      <c r="W188" s="85"/>
      <c r="X188" s="85"/>
      <c r="Y188" s="85"/>
      <c r="Z188" s="85"/>
      <c r="AA188" s="85"/>
      <c r="AB188" s="85"/>
      <c r="AC188" s="85"/>
      <c r="AD188" s="85"/>
      <c r="AE188" s="85"/>
      <c r="AF188" s="85"/>
    </row>
    <row r="189" ht="15.75" customHeight="1">
      <c r="A189" s="180"/>
      <c r="B189" s="180"/>
      <c r="C189" s="180"/>
      <c r="D189" s="180"/>
      <c r="E189" s="180"/>
      <c r="F189" s="179"/>
      <c r="G189" s="180"/>
      <c r="H189" s="180"/>
      <c r="I189" s="180"/>
      <c r="J189" s="180"/>
      <c r="K189" s="180"/>
      <c r="L189" s="180"/>
      <c r="M189" s="180"/>
      <c r="N189" s="180"/>
      <c r="O189" s="180"/>
      <c r="P189" s="180"/>
      <c r="Q189" s="180"/>
      <c r="R189" s="191"/>
      <c r="S189" s="85"/>
      <c r="T189" s="85"/>
      <c r="U189" s="85"/>
      <c r="V189" s="85"/>
      <c r="W189" s="85"/>
      <c r="X189" s="85"/>
      <c r="Y189" s="85"/>
      <c r="Z189" s="85"/>
      <c r="AA189" s="85"/>
      <c r="AB189" s="85"/>
      <c r="AC189" s="85"/>
      <c r="AD189" s="85"/>
      <c r="AE189" s="85"/>
      <c r="AF189" s="85"/>
    </row>
    <row r="190" ht="15.75" customHeight="1">
      <c r="A190" s="180"/>
      <c r="B190" s="180"/>
      <c r="C190" s="180"/>
      <c r="D190" s="180"/>
      <c r="E190" s="180"/>
      <c r="F190" s="179"/>
      <c r="G190" s="180"/>
      <c r="H190" s="180"/>
      <c r="I190" s="180"/>
      <c r="J190" s="180"/>
      <c r="K190" s="180"/>
      <c r="L190" s="180"/>
      <c r="M190" s="180"/>
      <c r="N190" s="180"/>
      <c r="O190" s="180"/>
      <c r="P190" s="180"/>
      <c r="Q190" s="180"/>
      <c r="R190" s="191"/>
      <c r="S190" s="85"/>
      <c r="T190" s="85"/>
      <c r="U190" s="85"/>
      <c r="V190" s="85"/>
      <c r="W190" s="85"/>
      <c r="X190" s="85"/>
      <c r="Y190" s="85"/>
      <c r="Z190" s="85"/>
      <c r="AA190" s="85"/>
      <c r="AB190" s="85"/>
      <c r="AC190" s="85"/>
      <c r="AD190" s="85"/>
      <c r="AE190" s="85"/>
      <c r="AF190" s="85"/>
    </row>
    <row r="191" ht="15.75" customHeight="1">
      <c r="A191" s="180"/>
      <c r="B191" s="180"/>
      <c r="C191" s="180"/>
      <c r="D191" s="180"/>
      <c r="E191" s="180"/>
      <c r="F191" s="179"/>
      <c r="G191" s="180"/>
      <c r="H191" s="180"/>
      <c r="I191" s="180"/>
      <c r="J191" s="180"/>
      <c r="K191" s="180"/>
      <c r="L191" s="180"/>
      <c r="M191" s="180"/>
      <c r="N191" s="180"/>
      <c r="O191" s="180"/>
      <c r="P191" s="180"/>
      <c r="Q191" s="180"/>
      <c r="R191" s="191"/>
      <c r="S191" s="85"/>
      <c r="T191" s="85"/>
      <c r="U191" s="85"/>
      <c r="V191" s="85"/>
      <c r="W191" s="85"/>
      <c r="X191" s="85"/>
      <c r="Y191" s="85"/>
      <c r="Z191" s="85"/>
      <c r="AA191" s="85"/>
      <c r="AB191" s="85"/>
      <c r="AC191" s="85"/>
      <c r="AD191" s="85"/>
      <c r="AE191" s="85"/>
      <c r="AF191" s="85"/>
    </row>
    <row r="192" ht="15.75" customHeight="1">
      <c r="A192" s="180"/>
      <c r="B192" s="180"/>
      <c r="C192" s="180"/>
      <c r="D192" s="180"/>
      <c r="E192" s="180"/>
      <c r="F192" s="179"/>
      <c r="G192" s="180"/>
      <c r="H192" s="180"/>
      <c r="I192" s="180"/>
      <c r="J192" s="180"/>
      <c r="K192" s="180"/>
      <c r="L192" s="180"/>
      <c r="M192" s="180"/>
      <c r="N192" s="180"/>
      <c r="O192" s="180"/>
      <c r="P192" s="180"/>
      <c r="Q192" s="180"/>
      <c r="R192" s="191"/>
      <c r="S192" s="85"/>
      <c r="T192" s="85"/>
      <c r="U192" s="85"/>
      <c r="V192" s="85"/>
      <c r="W192" s="85"/>
      <c r="X192" s="85"/>
      <c r="Y192" s="85"/>
      <c r="Z192" s="85"/>
      <c r="AA192" s="85"/>
      <c r="AB192" s="85"/>
      <c r="AC192" s="85"/>
      <c r="AD192" s="85"/>
      <c r="AE192" s="85"/>
      <c r="AF192" s="85"/>
    </row>
    <row r="193" ht="15.75" customHeight="1">
      <c r="A193" s="180"/>
      <c r="B193" s="180"/>
      <c r="C193" s="180"/>
      <c r="D193" s="180"/>
      <c r="E193" s="180"/>
      <c r="F193" s="179"/>
      <c r="G193" s="180"/>
      <c r="H193" s="180"/>
      <c r="I193" s="180"/>
      <c r="J193" s="180"/>
      <c r="K193" s="180"/>
      <c r="L193" s="180"/>
      <c r="M193" s="180"/>
      <c r="N193" s="180"/>
      <c r="O193" s="180"/>
      <c r="P193" s="180"/>
      <c r="Q193" s="180"/>
      <c r="R193" s="191"/>
      <c r="S193" s="85"/>
      <c r="T193" s="85"/>
      <c r="U193" s="85"/>
      <c r="V193" s="85"/>
      <c r="W193" s="85"/>
      <c r="X193" s="85"/>
      <c r="Y193" s="85"/>
      <c r="Z193" s="85"/>
      <c r="AA193" s="85"/>
      <c r="AB193" s="85"/>
      <c r="AC193" s="85"/>
      <c r="AD193" s="85"/>
      <c r="AE193" s="85"/>
      <c r="AF193" s="85"/>
    </row>
    <row r="194" ht="15.75" customHeight="1">
      <c r="A194" s="180"/>
      <c r="B194" s="180"/>
      <c r="C194" s="180"/>
      <c r="D194" s="180"/>
      <c r="E194" s="180"/>
      <c r="F194" s="179"/>
      <c r="G194" s="180"/>
      <c r="H194" s="180"/>
      <c r="I194" s="180"/>
      <c r="J194" s="180"/>
      <c r="K194" s="180"/>
      <c r="L194" s="180"/>
      <c r="M194" s="180"/>
      <c r="N194" s="180"/>
      <c r="O194" s="180"/>
      <c r="P194" s="180"/>
      <c r="Q194" s="180"/>
      <c r="R194" s="191"/>
      <c r="S194" s="85"/>
      <c r="T194" s="85"/>
      <c r="U194" s="85"/>
      <c r="V194" s="85"/>
      <c r="W194" s="85"/>
      <c r="X194" s="85"/>
      <c r="Y194" s="85"/>
      <c r="Z194" s="85"/>
      <c r="AA194" s="85"/>
      <c r="AB194" s="85"/>
      <c r="AC194" s="85"/>
      <c r="AD194" s="85"/>
      <c r="AE194" s="85"/>
      <c r="AF194" s="85"/>
    </row>
    <row r="195" ht="15.75" customHeight="1">
      <c r="A195" s="180"/>
      <c r="B195" s="180"/>
      <c r="C195" s="180"/>
      <c r="D195" s="180"/>
      <c r="E195" s="180"/>
      <c r="F195" s="179"/>
      <c r="G195" s="180"/>
      <c r="H195" s="180"/>
      <c r="I195" s="180"/>
      <c r="J195" s="180"/>
      <c r="K195" s="180"/>
      <c r="L195" s="180"/>
      <c r="M195" s="180"/>
      <c r="N195" s="180"/>
      <c r="O195" s="180"/>
      <c r="P195" s="180"/>
      <c r="Q195" s="180"/>
      <c r="R195" s="191"/>
      <c r="S195" s="85"/>
      <c r="T195" s="85"/>
      <c r="U195" s="85"/>
      <c r="V195" s="85"/>
      <c r="W195" s="85"/>
      <c r="X195" s="85"/>
      <c r="Y195" s="85"/>
      <c r="Z195" s="85"/>
      <c r="AA195" s="85"/>
      <c r="AB195" s="85"/>
      <c r="AC195" s="85"/>
      <c r="AD195" s="85"/>
      <c r="AE195" s="85"/>
      <c r="AF195" s="85"/>
    </row>
    <row r="196" ht="15.75" customHeight="1">
      <c r="A196" s="180"/>
      <c r="B196" s="180"/>
      <c r="C196" s="180"/>
      <c r="D196" s="180"/>
      <c r="E196" s="180"/>
      <c r="F196" s="179"/>
      <c r="G196" s="180"/>
      <c r="H196" s="180"/>
      <c r="I196" s="180"/>
      <c r="J196" s="180"/>
      <c r="K196" s="180"/>
      <c r="L196" s="180"/>
      <c r="M196" s="180"/>
      <c r="N196" s="180"/>
      <c r="O196" s="180"/>
      <c r="P196" s="180"/>
      <c r="Q196" s="180"/>
      <c r="R196" s="191"/>
      <c r="S196" s="85"/>
      <c r="T196" s="85"/>
      <c r="U196" s="85"/>
      <c r="V196" s="85"/>
      <c r="W196" s="85"/>
      <c r="X196" s="85"/>
      <c r="Y196" s="85"/>
      <c r="Z196" s="85"/>
      <c r="AA196" s="85"/>
      <c r="AB196" s="85"/>
      <c r="AC196" s="85"/>
      <c r="AD196" s="85"/>
      <c r="AE196" s="85"/>
      <c r="AF196" s="85"/>
    </row>
    <row r="197" ht="15.75" customHeight="1">
      <c r="A197" s="180"/>
      <c r="B197" s="180"/>
      <c r="C197" s="180"/>
      <c r="D197" s="180"/>
      <c r="E197" s="180"/>
      <c r="F197" s="179"/>
      <c r="G197" s="180"/>
      <c r="H197" s="180"/>
      <c r="I197" s="180"/>
      <c r="J197" s="180"/>
      <c r="K197" s="180"/>
      <c r="L197" s="180"/>
      <c r="M197" s="180"/>
      <c r="N197" s="180"/>
      <c r="O197" s="180"/>
      <c r="P197" s="180"/>
      <c r="Q197" s="180"/>
      <c r="R197" s="191"/>
      <c r="S197" s="85"/>
      <c r="T197" s="85"/>
      <c r="U197" s="85"/>
      <c r="V197" s="85"/>
      <c r="W197" s="85"/>
      <c r="X197" s="85"/>
      <c r="Y197" s="85"/>
      <c r="Z197" s="85"/>
      <c r="AA197" s="85"/>
      <c r="AB197" s="85"/>
      <c r="AC197" s="85"/>
      <c r="AD197" s="85"/>
      <c r="AE197" s="85"/>
      <c r="AF197" s="85"/>
    </row>
    <row r="198" ht="15.75" customHeight="1">
      <c r="A198" s="180"/>
      <c r="B198" s="180"/>
      <c r="C198" s="180"/>
      <c r="D198" s="180"/>
      <c r="E198" s="180"/>
      <c r="F198" s="179"/>
      <c r="G198" s="180"/>
      <c r="H198" s="180"/>
      <c r="I198" s="180"/>
      <c r="J198" s="180"/>
      <c r="K198" s="180"/>
      <c r="L198" s="180"/>
      <c r="M198" s="180"/>
      <c r="N198" s="180"/>
      <c r="O198" s="180"/>
      <c r="P198" s="180"/>
      <c r="Q198" s="180"/>
      <c r="R198" s="191"/>
      <c r="S198" s="85"/>
      <c r="T198" s="85"/>
      <c r="U198" s="85"/>
      <c r="V198" s="85"/>
      <c r="W198" s="85"/>
      <c r="X198" s="85"/>
      <c r="Y198" s="85"/>
      <c r="Z198" s="85"/>
      <c r="AA198" s="85"/>
      <c r="AB198" s="85"/>
      <c r="AC198" s="85"/>
      <c r="AD198" s="85"/>
      <c r="AE198" s="85"/>
      <c r="AF198" s="85"/>
    </row>
    <row r="199" ht="15.75" customHeight="1">
      <c r="A199" s="180"/>
      <c r="B199" s="180"/>
      <c r="C199" s="180"/>
      <c r="D199" s="180"/>
      <c r="E199" s="180"/>
      <c r="F199" s="179"/>
      <c r="G199" s="180"/>
      <c r="H199" s="180"/>
      <c r="I199" s="180"/>
      <c r="J199" s="180"/>
      <c r="K199" s="180"/>
      <c r="L199" s="180"/>
      <c r="M199" s="180"/>
      <c r="N199" s="180"/>
      <c r="O199" s="180"/>
      <c r="P199" s="180"/>
      <c r="Q199" s="180"/>
      <c r="R199" s="191"/>
      <c r="S199" s="85"/>
      <c r="T199" s="85"/>
      <c r="U199" s="85"/>
      <c r="V199" s="85"/>
      <c r="W199" s="85"/>
      <c r="X199" s="85"/>
      <c r="Y199" s="85"/>
      <c r="Z199" s="85"/>
      <c r="AA199" s="85"/>
      <c r="AB199" s="85"/>
      <c r="AC199" s="85"/>
      <c r="AD199" s="85"/>
      <c r="AE199" s="85"/>
      <c r="AF199" s="85"/>
    </row>
    <row r="200" ht="15.75" customHeight="1">
      <c r="A200" s="180"/>
      <c r="B200" s="180"/>
      <c r="C200" s="180"/>
      <c r="D200" s="180"/>
      <c r="E200" s="180"/>
      <c r="F200" s="179"/>
      <c r="G200" s="180"/>
      <c r="H200" s="180"/>
      <c r="I200" s="180"/>
      <c r="J200" s="180"/>
      <c r="K200" s="180"/>
      <c r="L200" s="180"/>
      <c r="M200" s="180"/>
      <c r="N200" s="180"/>
      <c r="O200" s="180"/>
      <c r="P200" s="180"/>
      <c r="Q200" s="180"/>
      <c r="R200" s="191"/>
      <c r="S200" s="85"/>
      <c r="T200" s="85"/>
      <c r="U200" s="85"/>
      <c r="V200" s="85"/>
      <c r="W200" s="85"/>
      <c r="X200" s="85"/>
      <c r="Y200" s="85"/>
      <c r="Z200" s="85"/>
      <c r="AA200" s="85"/>
      <c r="AB200" s="85"/>
      <c r="AC200" s="85"/>
      <c r="AD200" s="85"/>
      <c r="AE200" s="85"/>
      <c r="AF200" s="85"/>
    </row>
    <row r="201" ht="15.75" customHeight="1">
      <c r="A201" s="180"/>
      <c r="B201" s="180"/>
      <c r="C201" s="180"/>
      <c r="D201" s="180"/>
      <c r="E201" s="180"/>
      <c r="F201" s="179"/>
      <c r="G201" s="180"/>
      <c r="H201" s="180"/>
      <c r="I201" s="180"/>
      <c r="J201" s="180"/>
      <c r="K201" s="180"/>
      <c r="L201" s="180"/>
      <c r="M201" s="180"/>
      <c r="N201" s="180"/>
      <c r="O201" s="180"/>
      <c r="P201" s="180"/>
      <c r="Q201" s="180"/>
      <c r="R201" s="191"/>
      <c r="S201" s="85"/>
      <c r="T201" s="85"/>
      <c r="U201" s="85"/>
      <c r="V201" s="85"/>
      <c r="W201" s="85"/>
      <c r="X201" s="85"/>
      <c r="Y201" s="85"/>
      <c r="Z201" s="85"/>
      <c r="AA201" s="85"/>
      <c r="AB201" s="85"/>
      <c r="AC201" s="85"/>
      <c r="AD201" s="85"/>
      <c r="AE201" s="85"/>
      <c r="AF201" s="85"/>
    </row>
    <row r="202" ht="15.75" customHeight="1">
      <c r="A202" s="180"/>
      <c r="B202" s="180"/>
      <c r="C202" s="180"/>
      <c r="D202" s="180"/>
      <c r="E202" s="180"/>
      <c r="F202" s="179"/>
      <c r="G202" s="180"/>
      <c r="H202" s="180"/>
      <c r="I202" s="180"/>
      <c r="J202" s="180"/>
      <c r="K202" s="180"/>
      <c r="L202" s="180"/>
      <c r="M202" s="180"/>
      <c r="N202" s="180"/>
      <c r="O202" s="180"/>
      <c r="P202" s="180"/>
      <c r="Q202" s="180"/>
      <c r="R202" s="191"/>
      <c r="S202" s="85"/>
      <c r="T202" s="85"/>
      <c r="U202" s="85"/>
      <c r="V202" s="85"/>
      <c r="W202" s="85"/>
      <c r="X202" s="85"/>
      <c r="Y202" s="85"/>
      <c r="Z202" s="85"/>
      <c r="AA202" s="85"/>
      <c r="AB202" s="85"/>
      <c r="AC202" s="85"/>
      <c r="AD202" s="85"/>
      <c r="AE202" s="85"/>
      <c r="AF202" s="85"/>
    </row>
    <row r="203" ht="15.75" customHeight="1">
      <c r="A203" s="180"/>
      <c r="B203" s="180"/>
      <c r="C203" s="180"/>
      <c r="D203" s="180"/>
      <c r="E203" s="180"/>
      <c r="F203" s="179"/>
      <c r="G203" s="180"/>
      <c r="H203" s="180"/>
      <c r="I203" s="180"/>
      <c r="J203" s="180"/>
      <c r="K203" s="180"/>
      <c r="L203" s="180"/>
      <c r="M203" s="180"/>
      <c r="N203" s="180"/>
      <c r="O203" s="180"/>
      <c r="P203" s="180"/>
      <c r="Q203" s="180"/>
      <c r="R203" s="191"/>
      <c r="S203" s="85"/>
      <c r="T203" s="85"/>
      <c r="U203" s="85"/>
      <c r="V203" s="85"/>
      <c r="W203" s="85"/>
      <c r="X203" s="85"/>
      <c r="Y203" s="85"/>
      <c r="Z203" s="85"/>
      <c r="AA203" s="85"/>
      <c r="AB203" s="85"/>
      <c r="AC203" s="85"/>
      <c r="AD203" s="85"/>
      <c r="AE203" s="85"/>
      <c r="AF203" s="85"/>
    </row>
    <row r="204" ht="15.75" customHeight="1">
      <c r="A204" s="180"/>
      <c r="B204" s="180"/>
      <c r="C204" s="180"/>
      <c r="D204" s="180"/>
      <c r="E204" s="180"/>
      <c r="F204" s="179"/>
      <c r="G204" s="180"/>
      <c r="H204" s="180"/>
      <c r="I204" s="180"/>
      <c r="J204" s="180"/>
      <c r="K204" s="180"/>
      <c r="L204" s="180"/>
      <c r="M204" s="180"/>
      <c r="N204" s="180"/>
      <c r="O204" s="180"/>
      <c r="P204" s="180"/>
      <c r="Q204" s="180"/>
      <c r="R204" s="191"/>
      <c r="S204" s="85"/>
      <c r="T204" s="85"/>
      <c r="U204" s="85"/>
      <c r="V204" s="85"/>
      <c r="W204" s="85"/>
      <c r="X204" s="85"/>
      <c r="Y204" s="85"/>
      <c r="Z204" s="85"/>
      <c r="AA204" s="85"/>
      <c r="AB204" s="85"/>
      <c r="AC204" s="85"/>
      <c r="AD204" s="85"/>
      <c r="AE204" s="85"/>
      <c r="AF204" s="85"/>
    </row>
    <row r="205" ht="15.75" customHeight="1">
      <c r="A205" s="180"/>
      <c r="B205" s="180"/>
      <c r="C205" s="180"/>
      <c r="D205" s="180"/>
      <c r="E205" s="180"/>
      <c r="F205" s="179"/>
      <c r="G205" s="180"/>
      <c r="H205" s="180"/>
      <c r="I205" s="180"/>
      <c r="J205" s="180"/>
      <c r="K205" s="180"/>
      <c r="L205" s="180"/>
      <c r="M205" s="180"/>
      <c r="N205" s="180"/>
      <c r="O205" s="180"/>
      <c r="P205" s="180"/>
      <c r="Q205" s="180"/>
      <c r="R205" s="191"/>
      <c r="S205" s="85"/>
      <c r="T205" s="85"/>
      <c r="U205" s="85"/>
      <c r="V205" s="85"/>
      <c r="W205" s="85"/>
      <c r="X205" s="85"/>
      <c r="Y205" s="85"/>
      <c r="Z205" s="85"/>
      <c r="AA205" s="85"/>
      <c r="AB205" s="85"/>
      <c r="AC205" s="85"/>
      <c r="AD205" s="85"/>
      <c r="AE205" s="85"/>
      <c r="AF205" s="85"/>
    </row>
    <row r="206" ht="15.75" customHeight="1">
      <c r="A206" s="180"/>
      <c r="B206" s="180"/>
      <c r="C206" s="180"/>
      <c r="D206" s="180"/>
      <c r="E206" s="180"/>
      <c r="F206" s="179"/>
      <c r="G206" s="180"/>
      <c r="H206" s="180"/>
      <c r="I206" s="180"/>
      <c r="J206" s="180"/>
      <c r="K206" s="180"/>
      <c r="L206" s="180"/>
      <c r="M206" s="180"/>
      <c r="N206" s="180"/>
      <c r="O206" s="180"/>
      <c r="P206" s="180"/>
      <c r="Q206" s="180"/>
      <c r="R206" s="191"/>
      <c r="S206" s="85"/>
      <c r="T206" s="85"/>
      <c r="U206" s="85"/>
      <c r="V206" s="85"/>
      <c r="W206" s="85"/>
      <c r="X206" s="85"/>
      <c r="Y206" s="85"/>
      <c r="Z206" s="85"/>
      <c r="AA206" s="85"/>
      <c r="AB206" s="85"/>
      <c r="AC206" s="85"/>
      <c r="AD206" s="85"/>
      <c r="AE206" s="85"/>
      <c r="AF206" s="85"/>
    </row>
    <row r="207" ht="15.75" customHeight="1">
      <c r="A207" s="180"/>
      <c r="B207" s="180"/>
      <c r="C207" s="180"/>
      <c r="D207" s="180"/>
      <c r="E207" s="180"/>
      <c r="F207" s="179"/>
      <c r="G207" s="180"/>
      <c r="H207" s="180"/>
      <c r="I207" s="180"/>
      <c r="J207" s="180"/>
      <c r="K207" s="180"/>
      <c r="L207" s="180"/>
      <c r="M207" s="180"/>
      <c r="N207" s="180"/>
      <c r="O207" s="180"/>
      <c r="P207" s="180"/>
      <c r="Q207" s="180"/>
      <c r="R207" s="191"/>
      <c r="S207" s="85"/>
      <c r="T207" s="85"/>
      <c r="U207" s="85"/>
      <c r="V207" s="85"/>
      <c r="W207" s="85"/>
      <c r="X207" s="85"/>
      <c r="Y207" s="85"/>
      <c r="Z207" s="85"/>
      <c r="AA207" s="85"/>
      <c r="AB207" s="85"/>
      <c r="AC207" s="85"/>
      <c r="AD207" s="85"/>
      <c r="AE207" s="85"/>
      <c r="AF207" s="85"/>
    </row>
    <row r="208" ht="15.75" customHeight="1">
      <c r="A208" s="180"/>
      <c r="B208" s="180"/>
      <c r="C208" s="180"/>
      <c r="D208" s="180"/>
      <c r="E208" s="180"/>
      <c r="F208" s="179"/>
      <c r="G208" s="180"/>
      <c r="H208" s="180"/>
      <c r="I208" s="180"/>
      <c r="J208" s="180"/>
      <c r="K208" s="180"/>
      <c r="L208" s="180"/>
      <c r="M208" s="180"/>
      <c r="N208" s="180"/>
      <c r="O208" s="180"/>
      <c r="P208" s="180"/>
      <c r="Q208" s="180"/>
      <c r="R208" s="191"/>
      <c r="S208" s="85"/>
      <c r="T208" s="85"/>
      <c r="U208" s="85"/>
      <c r="V208" s="85"/>
      <c r="W208" s="85"/>
      <c r="X208" s="85"/>
      <c r="Y208" s="85"/>
      <c r="Z208" s="85"/>
      <c r="AA208" s="85"/>
      <c r="AB208" s="85"/>
      <c r="AC208" s="85"/>
      <c r="AD208" s="85"/>
      <c r="AE208" s="85"/>
      <c r="AF208" s="85"/>
    </row>
    <row r="209" ht="15.75" customHeight="1">
      <c r="A209" s="180"/>
      <c r="B209" s="180"/>
      <c r="C209" s="180"/>
      <c r="D209" s="180"/>
      <c r="E209" s="180"/>
      <c r="F209" s="179"/>
      <c r="G209" s="180"/>
      <c r="H209" s="180"/>
      <c r="I209" s="180"/>
      <c r="J209" s="180"/>
      <c r="K209" s="180"/>
      <c r="L209" s="180"/>
      <c r="M209" s="180"/>
      <c r="N209" s="180"/>
      <c r="O209" s="180"/>
      <c r="P209" s="180"/>
      <c r="Q209" s="180"/>
      <c r="R209" s="191"/>
      <c r="S209" s="85"/>
      <c r="T209" s="85"/>
      <c r="U209" s="85"/>
      <c r="V209" s="85"/>
      <c r="W209" s="85"/>
      <c r="X209" s="85"/>
      <c r="Y209" s="85"/>
      <c r="Z209" s="85"/>
      <c r="AA209" s="85"/>
      <c r="AB209" s="85"/>
      <c r="AC209" s="85"/>
      <c r="AD209" s="85"/>
      <c r="AE209" s="85"/>
      <c r="AF209" s="85"/>
    </row>
    <row r="210" ht="15.75" customHeight="1">
      <c r="A210" s="180"/>
      <c r="B210" s="180"/>
      <c r="C210" s="180"/>
      <c r="D210" s="180"/>
      <c r="E210" s="180"/>
      <c r="F210" s="179"/>
      <c r="G210" s="180"/>
      <c r="H210" s="180"/>
      <c r="I210" s="180"/>
      <c r="J210" s="180"/>
      <c r="K210" s="180"/>
      <c r="L210" s="180"/>
      <c r="M210" s="180"/>
      <c r="N210" s="180"/>
      <c r="O210" s="180"/>
      <c r="P210" s="180"/>
      <c r="Q210" s="180"/>
      <c r="R210" s="191"/>
      <c r="S210" s="85"/>
      <c r="T210" s="85"/>
      <c r="U210" s="85"/>
      <c r="V210" s="85"/>
      <c r="W210" s="85"/>
      <c r="X210" s="85"/>
      <c r="Y210" s="85"/>
      <c r="Z210" s="85"/>
      <c r="AA210" s="85"/>
      <c r="AB210" s="85"/>
      <c r="AC210" s="85"/>
      <c r="AD210" s="85"/>
      <c r="AE210" s="85"/>
      <c r="AF210" s="85"/>
    </row>
    <row r="211" ht="15.75" customHeight="1">
      <c r="A211" s="180"/>
      <c r="B211" s="180"/>
      <c r="C211" s="180"/>
      <c r="D211" s="180"/>
      <c r="E211" s="180"/>
      <c r="F211" s="179"/>
      <c r="G211" s="180"/>
      <c r="H211" s="180"/>
      <c r="I211" s="180"/>
      <c r="J211" s="180"/>
      <c r="K211" s="180"/>
      <c r="L211" s="180"/>
      <c r="M211" s="180"/>
      <c r="N211" s="180"/>
      <c r="O211" s="180"/>
      <c r="P211" s="180"/>
      <c r="Q211" s="180"/>
      <c r="R211" s="191"/>
      <c r="S211" s="85"/>
      <c r="T211" s="85"/>
      <c r="U211" s="85"/>
      <c r="V211" s="85"/>
      <c r="W211" s="85"/>
      <c r="X211" s="85"/>
      <c r="Y211" s="85"/>
      <c r="Z211" s="85"/>
      <c r="AA211" s="85"/>
      <c r="AB211" s="85"/>
      <c r="AC211" s="85"/>
      <c r="AD211" s="85"/>
      <c r="AE211" s="85"/>
      <c r="AF211" s="85"/>
    </row>
    <row r="212" ht="15.75" customHeight="1">
      <c r="A212" s="180"/>
      <c r="B212" s="180"/>
      <c r="C212" s="180"/>
      <c r="D212" s="180"/>
      <c r="E212" s="180"/>
      <c r="F212" s="179"/>
      <c r="G212" s="180"/>
      <c r="H212" s="180"/>
      <c r="I212" s="180"/>
      <c r="J212" s="180"/>
      <c r="K212" s="180"/>
      <c r="L212" s="180"/>
      <c r="M212" s="180"/>
      <c r="N212" s="180"/>
      <c r="O212" s="180"/>
      <c r="P212" s="180"/>
      <c r="Q212" s="180"/>
      <c r="R212" s="191"/>
      <c r="S212" s="85"/>
      <c r="T212" s="85"/>
      <c r="U212" s="85"/>
      <c r="V212" s="85"/>
      <c r="W212" s="85"/>
      <c r="X212" s="85"/>
      <c r="Y212" s="85"/>
      <c r="Z212" s="85"/>
      <c r="AA212" s="85"/>
      <c r="AB212" s="85"/>
      <c r="AC212" s="85"/>
      <c r="AD212" s="85"/>
      <c r="AE212" s="85"/>
      <c r="AF212" s="85"/>
    </row>
    <row r="213" ht="15.75" customHeight="1">
      <c r="A213" s="180"/>
      <c r="B213" s="180"/>
      <c r="C213" s="180"/>
      <c r="D213" s="180"/>
      <c r="E213" s="180"/>
      <c r="F213" s="179"/>
      <c r="G213" s="180"/>
      <c r="H213" s="180"/>
      <c r="I213" s="180"/>
      <c r="J213" s="180"/>
      <c r="K213" s="180"/>
      <c r="L213" s="180"/>
      <c r="M213" s="180"/>
      <c r="N213" s="180"/>
      <c r="O213" s="180"/>
      <c r="P213" s="180"/>
      <c r="Q213" s="180"/>
      <c r="R213" s="191"/>
      <c r="S213" s="85"/>
      <c r="T213" s="85"/>
      <c r="U213" s="85"/>
      <c r="V213" s="85"/>
      <c r="W213" s="85"/>
      <c r="X213" s="85"/>
      <c r="Y213" s="85"/>
      <c r="Z213" s="85"/>
      <c r="AA213" s="85"/>
      <c r="AB213" s="85"/>
      <c r="AC213" s="85"/>
      <c r="AD213" s="85"/>
      <c r="AE213" s="85"/>
      <c r="AF213" s="85"/>
    </row>
    <row r="214" ht="15.75" customHeight="1">
      <c r="A214" s="180"/>
      <c r="B214" s="180"/>
      <c r="C214" s="180"/>
      <c r="D214" s="180"/>
      <c r="E214" s="180"/>
      <c r="F214" s="179"/>
      <c r="G214" s="180"/>
      <c r="H214" s="180"/>
      <c r="I214" s="180"/>
      <c r="J214" s="180"/>
      <c r="K214" s="180"/>
      <c r="L214" s="180"/>
      <c r="M214" s="180"/>
      <c r="N214" s="180"/>
      <c r="O214" s="180"/>
      <c r="P214" s="180"/>
      <c r="Q214" s="180"/>
      <c r="R214" s="191"/>
      <c r="S214" s="85"/>
      <c r="T214" s="85"/>
      <c r="U214" s="85"/>
      <c r="V214" s="85"/>
      <c r="W214" s="85"/>
      <c r="X214" s="85"/>
      <c r="Y214" s="85"/>
      <c r="Z214" s="85"/>
      <c r="AA214" s="85"/>
      <c r="AB214" s="85"/>
      <c r="AC214" s="85"/>
      <c r="AD214" s="85"/>
      <c r="AE214" s="85"/>
      <c r="AF214" s="85"/>
    </row>
    <row r="215" ht="15.75" customHeight="1">
      <c r="A215" s="180"/>
      <c r="B215" s="180"/>
      <c r="C215" s="180"/>
      <c r="D215" s="180"/>
      <c r="E215" s="180"/>
      <c r="F215" s="179"/>
      <c r="G215" s="180"/>
      <c r="H215" s="180"/>
      <c r="I215" s="180"/>
      <c r="J215" s="180"/>
      <c r="K215" s="180"/>
      <c r="L215" s="180"/>
      <c r="M215" s="180"/>
      <c r="N215" s="180"/>
      <c r="O215" s="180"/>
      <c r="P215" s="180"/>
      <c r="Q215" s="180"/>
      <c r="R215" s="191"/>
      <c r="S215" s="85"/>
      <c r="T215" s="85"/>
      <c r="U215" s="85"/>
      <c r="V215" s="85"/>
      <c r="W215" s="85"/>
      <c r="X215" s="85"/>
      <c r="Y215" s="85"/>
      <c r="Z215" s="85"/>
      <c r="AA215" s="85"/>
      <c r="AB215" s="85"/>
      <c r="AC215" s="85"/>
      <c r="AD215" s="85"/>
      <c r="AE215" s="85"/>
      <c r="AF215" s="85"/>
    </row>
    <row r="216" ht="15.75" customHeight="1">
      <c r="A216" s="180"/>
      <c r="B216" s="180"/>
      <c r="C216" s="180"/>
      <c r="D216" s="180"/>
      <c r="E216" s="180"/>
      <c r="F216" s="179"/>
      <c r="G216" s="180"/>
      <c r="H216" s="180"/>
      <c r="I216" s="180"/>
      <c r="J216" s="180"/>
      <c r="K216" s="180"/>
      <c r="L216" s="180"/>
      <c r="M216" s="180"/>
      <c r="N216" s="180"/>
      <c r="O216" s="180"/>
      <c r="P216" s="180"/>
      <c r="Q216" s="180"/>
      <c r="R216" s="191"/>
      <c r="S216" s="85"/>
      <c r="T216" s="85"/>
      <c r="U216" s="85"/>
      <c r="V216" s="85"/>
      <c r="W216" s="85"/>
      <c r="X216" s="85"/>
      <c r="Y216" s="85"/>
      <c r="Z216" s="85"/>
      <c r="AA216" s="85"/>
      <c r="AB216" s="85"/>
      <c r="AC216" s="85"/>
      <c r="AD216" s="85"/>
      <c r="AE216" s="85"/>
      <c r="AF216" s="85"/>
    </row>
    <row r="217" ht="15.75" customHeight="1">
      <c r="A217" s="180"/>
      <c r="B217" s="180"/>
      <c r="C217" s="180"/>
      <c r="D217" s="180"/>
      <c r="E217" s="180"/>
      <c r="F217" s="179"/>
      <c r="G217" s="180"/>
      <c r="H217" s="180"/>
      <c r="I217" s="180"/>
      <c r="J217" s="180"/>
      <c r="K217" s="180"/>
      <c r="L217" s="180"/>
      <c r="M217" s="180"/>
      <c r="N217" s="180"/>
      <c r="O217" s="180"/>
      <c r="P217" s="180"/>
      <c r="Q217" s="180"/>
      <c r="R217" s="191"/>
      <c r="S217" s="85"/>
      <c r="T217" s="85"/>
      <c r="U217" s="85"/>
      <c r="V217" s="85"/>
      <c r="W217" s="85"/>
      <c r="X217" s="85"/>
      <c r="Y217" s="85"/>
      <c r="Z217" s="85"/>
      <c r="AA217" s="85"/>
      <c r="AB217" s="85"/>
      <c r="AC217" s="85"/>
      <c r="AD217" s="85"/>
      <c r="AE217" s="85"/>
      <c r="AF217" s="85"/>
    </row>
    <row r="218" ht="15.75" customHeight="1">
      <c r="A218" s="180"/>
      <c r="B218" s="180"/>
      <c r="C218" s="180"/>
      <c r="D218" s="180"/>
      <c r="E218" s="180"/>
      <c r="F218" s="179"/>
      <c r="G218" s="180"/>
      <c r="H218" s="180"/>
      <c r="I218" s="180"/>
      <c r="J218" s="180"/>
      <c r="K218" s="180"/>
      <c r="L218" s="180"/>
      <c r="M218" s="180"/>
      <c r="N218" s="180"/>
      <c r="O218" s="180"/>
      <c r="P218" s="180"/>
      <c r="Q218" s="180"/>
      <c r="R218" s="191"/>
      <c r="S218" s="85"/>
      <c r="T218" s="85"/>
      <c r="U218" s="85"/>
      <c r="V218" s="85"/>
      <c r="W218" s="85"/>
      <c r="X218" s="85"/>
      <c r="Y218" s="85"/>
      <c r="Z218" s="85"/>
      <c r="AA218" s="85"/>
      <c r="AB218" s="85"/>
      <c r="AC218" s="85"/>
      <c r="AD218" s="85"/>
      <c r="AE218" s="85"/>
      <c r="AF218" s="85"/>
    </row>
    <row r="219" ht="15.75" customHeight="1">
      <c r="A219" s="180"/>
      <c r="B219" s="180"/>
      <c r="C219" s="180"/>
      <c r="D219" s="180"/>
      <c r="E219" s="180"/>
      <c r="F219" s="179"/>
      <c r="G219" s="180"/>
      <c r="H219" s="180"/>
      <c r="I219" s="180"/>
      <c r="J219" s="180"/>
      <c r="K219" s="180"/>
      <c r="L219" s="180"/>
      <c r="M219" s="180"/>
      <c r="N219" s="180"/>
      <c r="O219" s="180"/>
      <c r="P219" s="180"/>
      <c r="Q219" s="180"/>
      <c r="R219" s="191"/>
      <c r="S219" s="85"/>
      <c r="T219" s="85"/>
      <c r="U219" s="85"/>
      <c r="V219" s="85"/>
      <c r="W219" s="85"/>
      <c r="X219" s="85"/>
      <c r="Y219" s="85"/>
      <c r="Z219" s="85"/>
      <c r="AA219" s="85"/>
      <c r="AB219" s="85"/>
      <c r="AC219" s="85"/>
      <c r="AD219" s="85"/>
      <c r="AE219" s="85"/>
      <c r="AF219" s="85"/>
    </row>
    <row r="220" ht="15.75" customHeight="1">
      <c r="A220" s="180"/>
      <c r="B220" s="180"/>
      <c r="C220" s="180"/>
      <c r="D220" s="180"/>
      <c r="E220" s="180"/>
      <c r="F220" s="179"/>
      <c r="G220" s="180"/>
      <c r="H220" s="180"/>
      <c r="I220" s="180"/>
      <c r="J220" s="180"/>
      <c r="K220" s="180"/>
      <c r="L220" s="180"/>
      <c r="M220" s="180"/>
      <c r="N220" s="180"/>
      <c r="O220" s="180"/>
      <c r="P220" s="180"/>
      <c r="Q220" s="180"/>
      <c r="R220" s="191"/>
      <c r="S220" s="85"/>
      <c r="T220" s="85"/>
      <c r="U220" s="85"/>
      <c r="V220" s="85"/>
      <c r="W220" s="85"/>
      <c r="X220" s="85"/>
      <c r="Y220" s="85"/>
      <c r="Z220" s="85"/>
      <c r="AA220" s="85"/>
      <c r="AB220" s="85"/>
      <c r="AC220" s="85"/>
      <c r="AD220" s="85"/>
      <c r="AE220" s="85"/>
      <c r="AF220" s="85"/>
    </row>
    <row r="221" ht="15.75" customHeight="1">
      <c r="A221" s="180"/>
      <c r="B221" s="180"/>
      <c r="C221" s="180"/>
      <c r="D221" s="180"/>
      <c r="E221" s="180"/>
      <c r="F221" s="179"/>
      <c r="G221" s="180"/>
      <c r="H221" s="180"/>
      <c r="I221" s="180"/>
      <c r="J221" s="180"/>
      <c r="K221" s="180"/>
      <c r="L221" s="180"/>
      <c r="M221" s="180"/>
      <c r="N221" s="180"/>
      <c r="O221" s="180"/>
      <c r="P221" s="180"/>
      <c r="Q221" s="180"/>
      <c r="R221" s="191"/>
      <c r="S221" s="85"/>
      <c r="T221" s="85"/>
      <c r="U221" s="85"/>
      <c r="V221" s="85"/>
      <c r="W221" s="85"/>
      <c r="X221" s="85"/>
      <c r="Y221" s="85"/>
      <c r="Z221" s="85"/>
      <c r="AA221" s="85"/>
      <c r="AB221" s="85"/>
      <c r="AC221" s="85"/>
      <c r="AD221" s="85"/>
      <c r="AE221" s="85"/>
      <c r="AF221" s="85"/>
    </row>
    <row r="222" ht="15.75" customHeight="1">
      <c r="A222" s="180"/>
      <c r="B222" s="180"/>
      <c r="C222" s="180"/>
      <c r="D222" s="180"/>
      <c r="E222" s="180"/>
      <c r="F222" s="179"/>
      <c r="G222" s="180"/>
      <c r="H222" s="180"/>
      <c r="I222" s="180"/>
      <c r="J222" s="180"/>
      <c r="K222" s="180"/>
      <c r="L222" s="180"/>
      <c r="M222" s="180"/>
      <c r="N222" s="180"/>
      <c r="O222" s="180"/>
      <c r="P222" s="180"/>
      <c r="Q222" s="180"/>
      <c r="R222" s="191"/>
      <c r="S222" s="85"/>
      <c r="T222" s="85"/>
      <c r="U222" s="85"/>
      <c r="V222" s="85"/>
      <c r="W222" s="85"/>
      <c r="X222" s="85"/>
      <c r="Y222" s="85"/>
      <c r="Z222" s="85"/>
      <c r="AA222" s="85"/>
      <c r="AB222" s="85"/>
      <c r="AC222" s="85"/>
      <c r="AD222" s="85"/>
      <c r="AE222" s="85"/>
      <c r="AF222" s="85"/>
    </row>
    <row r="223" ht="15.75" customHeight="1">
      <c r="A223" s="180"/>
      <c r="B223" s="180"/>
      <c r="C223" s="180"/>
      <c r="D223" s="180"/>
      <c r="E223" s="180"/>
      <c r="F223" s="179"/>
      <c r="G223" s="180"/>
      <c r="H223" s="180"/>
      <c r="I223" s="180"/>
      <c r="J223" s="180"/>
      <c r="K223" s="180"/>
      <c r="L223" s="180"/>
      <c r="M223" s="180"/>
      <c r="N223" s="180"/>
      <c r="O223" s="180"/>
      <c r="P223" s="180"/>
      <c r="Q223" s="180"/>
      <c r="R223" s="191"/>
      <c r="S223" s="85"/>
      <c r="T223" s="85"/>
      <c r="U223" s="85"/>
      <c r="V223" s="85"/>
      <c r="W223" s="85"/>
      <c r="X223" s="85"/>
      <c r="Y223" s="85"/>
      <c r="Z223" s="85"/>
      <c r="AA223" s="85"/>
      <c r="AB223" s="85"/>
      <c r="AC223" s="85"/>
      <c r="AD223" s="85"/>
      <c r="AE223" s="85"/>
      <c r="AF223" s="85"/>
    </row>
    <row r="224" ht="15.75" customHeight="1">
      <c r="A224" s="180"/>
      <c r="B224" s="180"/>
      <c r="C224" s="180"/>
      <c r="D224" s="180"/>
      <c r="E224" s="180"/>
      <c r="F224" s="179"/>
      <c r="G224" s="180"/>
      <c r="H224" s="180"/>
      <c r="I224" s="180"/>
      <c r="J224" s="180"/>
      <c r="K224" s="180"/>
      <c r="L224" s="180"/>
      <c r="M224" s="180"/>
      <c r="N224" s="180"/>
      <c r="O224" s="180"/>
      <c r="P224" s="180"/>
      <c r="Q224" s="180"/>
      <c r="R224" s="191"/>
      <c r="S224" s="85"/>
      <c r="T224" s="85"/>
      <c r="U224" s="85"/>
      <c r="V224" s="85"/>
      <c r="W224" s="85"/>
      <c r="X224" s="85"/>
      <c r="Y224" s="85"/>
      <c r="Z224" s="85"/>
      <c r="AA224" s="85"/>
      <c r="AB224" s="85"/>
      <c r="AC224" s="85"/>
      <c r="AD224" s="85"/>
      <c r="AE224" s="85"/>
      <c r="AF224" s="85"/>
    </row>
    <row r="225" ht="15.75" customHeight="1">
      <c r="A225" s="180"/>
      <c r="B225" s="180"/>
      <c r="C225" s="180"/>
      <c r="D225" s="180"/>
      <c r="E225" s="180"/>
      <c r="F225" s="179"/>
      <c r="G225" s="180"/>
      <c r="H225" s="180"/>
      <c r="I225" s="180"/>
      <c r="J225" s="180"/>
      <c r="K225" s="180"/>
      <c r="L225" s="180"/>
      <c r="M225" s="180"/>
      <c r="N225" s="180"/>
      <c r="O225" s="180"/>
      <c r="P225" s="180"/>
      <c r="Q225" s="180"/>
      <c r="R225" s="191"/>
      <c r="S225" s="85"/>
      <c r="T225" s="85"/>
      <c r="U225" s="85"/>
      <c r="V225" s="85"/>
      <c r="W225" s="85"/>
      <c r="X225" s="85"/>
      <c r="Y225" s="85"/>
      <c r="Z225" s="85"/>
      <c r="AA225" s="85"/>
      <c r="AB225" s="85"/>
      <c r="AC225" s="85"/>
      <c r="AD225" s="85"/>
      <c r="AE225" s="85"/>
      <c r="AF225" s="85"/>
    </row>
    <row r="226" ht="15.75" customHeight="1">
      <c r="A226" s="180"/>
      <c r="B226" s="180"/>
      <c r="C226" s="180"/>
      <c r="D226" s="180"/>
      <c r="E226" s="180"/>
      <c r="F226" s="179"/>
      <c r="G226" s="180"/>
      <c r="H226" s="180"/>
      <c r="I226" s="180"/>
      <c r="J226" s="180"/>
      <c r="K226" s="180"/>
      <c r="L226" s="180"/>
      <c r="M226" s="180"/>
      <c r="N226" s="180"/>
      <c r="O226" s="180"/>
      <c r="P226" s="180"/>
      <c r="Q226" s="180"/>
      <c r="R226" s="191"/>
      <c r="S226" s="85"/>
      <c r="T226" s="85"/>
      <c r="U226" s="85"/>
      <c r="V226" s="85"/>
      <c r="W226" s="85"/>
      <c r="X226" s="85"/>
      <c r="Y226" s="85"/>
      <c r="Z226" s="85"/>
      <c r="AA226" s="85"/>
      <c r="AB226" s="85"/>
      <c r="AC226" s="85"/>
      <c r="AD226" s="85"/>
      <c r="AE226" s="85"/>
      <c r="AF226" s="85"/>
    </row>
    <row r="227" ht="15.75" customHeight="1">
      <c r="A227" s="180"/>
      <c r="B227" s="180"/>
      <c r="C227" s="180"/>
      <c r="D227" s="180"/>
      <c r="E227" s="180"/>
      <c r="F227" s="179"/>
      <c r="G227" s="180"/>
      <c r="H227" s="180"/>
      <c r="I227" s="180"/>
      <c r="J227" s="180"/>
      <c r="K227" s="180"/>
      <c r="L227" s="180"/>
      <c r="M227" s="180"/>
      <c r="N227" s="180"/>
      <c r="O227" s="180"/>
      <c r="P227" s="180"/>
      <c r="Q227" s="180"/>
      <c r="R227" s="191"/>
      <c r="S227" s="85"/>
      <c r="T227" s="85"/>
      <c r="U227" s="85"/>
      <c r="V227" s="85"/>
      <c r="W227" s="85"/>
      <c r="X227" s="85"/>
      <c r="Y227" s="85"/>
      <c r="Z227" s="85"/>
      <c r="AA227" s="85"/>
      <c r="AB227" s="85"/>
      <c r="AC227" s="85"/>
      <c r="AD227" s="85"/>
      <c r="AE227" s="85"/>
      <c r="AF227" s="85"/>
    </row>
    <row r="228" ht="15.75" customHeight="1">
      <c r="A228" s="180"/>
      <c r="B228" s="180"/>
      <c r="C228" s="180"/>
      <c r="D228" s="180"/>
      <c r="E228" s="180"/>
      <c r="F228" s="179"/>
      <c r="G228" s="180"/>
      <c r="H228" s="180"/>
      <c r="I228" s="180"/>
      <c r="J228" s="180"/>
      <c r="K228" s="180"/>
      <c r="L228" s="180"/>
      <c r="M228" s="180"/>
      <c r="N228" s="180"/>
      <c r="O228" s="180"/>
      <c r="P228" s="180"/>
      <c r="Q228" s="180"/>
      <c r="R228" s="191"/>
      <c r="S228" s="85"/>
      <c r="T228" s="85"/>
      <c r="U228" s="85"/>
      <c r="V228" s="85"/>
      <c r="W228" s="85"/>
      <c r="X228" s="85"/>
      <c r="Y228" s="85"/>
      <c r="Z228" s="85"/>
      <c r="AA228" s="85"/>
      <c r="AB228" s="85"/>
      <c r="AC228" s="85"/>
      <c r="AD228" s="85"/>
      <c r="AE228" s="85"/>
      <c r="AF228" s="85"/>
    </row>
    <row r="229" ht="15.75" customHeight="1">
      <c r="A229" s="180"/>
      <c r="B229" s="180"/>
      <c r="C229" s="180"/>
      <c r="D229" s="180"/>
      <c r="E229" s="180"/>
      <c r="F229" s="179"/>
      <c r="G229" s="180"/>
      <c r="H229" s="180"/>
      <c r="I229" s="180"/>
      <c r="J229" s="180"/>
      <c r="K229" s="180"/>
      <c r="L229" s="180"/>
      <c r="M229" s="180"/>
      <c r="N229" s="180"/>
      <c r="O229" s="180"/>
      <c r="P229" s="180"/>
      <c r="Q229" s="180"/>
      <c r="R229" s="191"/>
      <c r="S229" s="85"/>
      <c r="T229" s="85"/>
      <c r="U229" s="85"/>
      <c r="V229" s="85"/>
      <c r="W229" s="85"/>
      <c r="X229" s="85"/>
      <c r="Y229" s="85"/>
      <c r="Z229" s="85"/>
      <c r="AA229" s="85"/>
      <c r="AB229" s="85"/>
      <c r="AC229" s="85"/>
      <c r="AD229" s="85"/>
      <c r="AE229" s="85"/>
      <c r="AF229" s="85"/>
    </row>
    <row r="230" ht="15.75" customHeight="1">
      <c r="A230" s="180"/>
      <c r="B230" s="180"/>
      <c r="C230" s="180"/>
      <c r="D230" s="180"/>
      <c r="E230" s="180"/>
      <c r="F230" s="179"/>
      <c r="G230" s="180"/>
      <c r="H230" s="180"/>
      <c r="I230" s="180"/>
      <c r="J230" s="180"/>
      <c r="K230" s="180"/>
      <c r="L230" s="180"/>
      <c r="M230" s="180"/>
      <c r="N230" s="180"/>
      <c r="O230" s="180"/>
      <c r="P230" s="180"/>
      <c r="Q230" s="180"/>
      <c r="R230" s="191"/>
      <c r="S230" s="85"/>
      <c r="T230" s="85"/>
      <c r="U230" s="85"/>
      <c r="V230" s="85"/>
      <c r="W230" s="85"/>
      <c r="X230" s="85"/>
      <c r="Y230" s="85"/>
      <c r="Z230" s="85"/>
      <c r="AA230" s="85"/>
      <c r="AB230" s="85"/>
      <c r="AC230" s="85"/>
      <c r="AD230" s="85"/>
      <c r="AE230" s="85"/>
      <c r="AF230" s="85"/>
    </row>
    <row r="231" ht="15.75" customHeight="1">
      <c r="A231" s="180"/>
      <c r="B231" s="180"/>
      <c r="C231" s="180"/>
      <c r="D231" s="180"/>
      <c r="E231" s="180"/>
      <c r="F231" s="179"/>
      <c r="G231" s="180"/>
      <c r="H231" s="180"/>
      <c r="I231" s="180"/>
      <c r="J231" s="180"/>
      <c r="K231" s="180"/>
      <c r="L231" s="180"/>
      <c r="M231" s="180"/>
      <c r="N231" s="180"/>
      <c r="O231" s="180"/>
      <c r="P231" s="180"/>
      <c r="Q231" s="180"/>
      <c r="R231" s="191"/>
      <c r="S231" s="85"/>
      <c r="T231" s="85"/>
      <c r="U231" s="85"/>
      <c r="V231" s="85"/>
      <c r="W231" s="85"/>
      <c r="X231" s="85"/>
      <c r="Y231" s="85"/>
      <c r="Z231" s="85"/>
      <c r="AA231" s="85"/>
      <c r="AB231" s="85"/>
      <c r="AC231" s="85"/>
      <c r="AD231" s="85"/>
      <c r="AE231" s="85"/>
      <c r="AF231" s="85"/>
    </row>
    <row r="232" ht="15.75" customHeight="1">
      <c r="A232" s="180"/>
      <c r="B232" s="180"/>
      <c r="C232" s="180"/>
      <c r="D232" s="180"/>
      <c r="E232" s="180"/>
      <c r="F232" s="179"/>
      <c r="G232" s="180"/>
      <c r="H232" s="180"/>
      <c r="I232" s="180"/>
      <c r="J232" s="180"/>
      <c r="K232" s="180"/>
      <c r="L232" s="180"/>
      <c r="M232" s="180"/>
      <c r="N232" s="180"/>
      <c r="O232" s="180"/>
      <c r="P232" s="180"/>
      <c r="Q232" s="180"/>
      <c r="R232" s="191"/>
      <c r="S232" s="85"/>
      <c r="T232" s="85"/>
      <c r="U232" s="85"/>
      <c r="V232" s="85"/>
      <c r="W232" s="85"/>
      <c r="X232" s="85"/>
      <c r="Y232" s="85"/>
      <c r="Z232" s="85"/>
      <c r="AA232" s="85"/>
      <c r="AB232" s="85"/>
      <c r="AC232" s="85"/>
      <c r="AD232" s="85"/>
      <c r="AE232" s="85"/>
      <c r="AF232" s="85"/>
    </row>
    <row r="233" ht="15.75" customHeight="1">
      <c r="A233" s="180"/>
      <c r="B233" s="180"/>
      <c r="C233" s="180"/>
      <c r="D233" s="180"/>
      <c r="E233" s="180"/>
      <c r="F233" s="179"/>
      <c r="G233" s="180"/>
      <c r="H233" s="180"/>
      <c r="I233" s="180"/>
      <c r="J233" s="180"/>
      <c r="K233" s="180"/>
      <c r="L233" s="180"/>
      <c r="M233" s="180"/>
      <c r="N233" s="180"/>
      <c r="O233" s="180"/>
      <c r="P233" s="180"/>
      <c r="Q233" s="180"/>
      <c r="R233" s="191"/>
      <c r="S233" s="85"/>
      <c r="T233" s="85"/>
      <c r="U233" s="85"/>
      <c r="V233" s="85"/>
      <c r="W233" s="85"/>
      <c r="X233" s="85"/>
      <c r="Y233" s="85"/>
      <c r="Z233" s="85"/>
      <c r="AA233" s="85"/>
      <c r="AB233" s="85"/>
      <c r="AC233" s="85"/>
      <c r="AD233" s="85"/>
      <c r="AE233" s="85"/>
      <c r="AF233" s="85"/>
    </row>
    <row r="234" ht="15.75" customHeight="1">
      <c r="A234" s="180"/>
      <c r="B234" s="180"/>
      <c r="C234" s="180"/>
      <c r="D234" s="180"/>
      <c r="E234" s="180"/>
      <c r="F234" s="179"/>
      <c r="G234" s="180"/>
      <c r="H234" s="180"/>
      <c r="I234" s="180"/>
      <c r="J234" s="180"/>
      <c r="K234" s="180"/>
      <c r="L234" s="180"/>
      <c r="M234" s="180"/>
      <c r="N234" s="180"/>
      <c r="O234" s="180"/>
      <c r="P234" s="180"/>
      <c r="Q234" s="180"/>
      <c r="R234" s="191"/>
      <c r="S234" s="85"/>
      <c r="T234" s="85"/>
      <c r="U234" s="85"/>
      <c r="V234" s="85"/>
      <c r="W234" s="85"/>
      <c r="X234" s="85"/>
      <c r="Y234" s="85"/>
      <c r="Z234" s="85"/>
      <c r="AA234" s="85"/>
      <c r="AB234" s="85"/>
      <c r="AC234" s="85"/>
      <c r="AD234" s="85"/>
      <c r="AE234" s="85"/>
      <c r="AF234" s="85"/>
    </row>
    <row r="235" ht="15.75" customHeight="1">
      <c r="A235" s="180"/>
      <c r="B235" s="180"/>
      <c r="C235" s="180"/>
      <c r="D235" s="180"/>
      <c r="E235" s="180"/>
      <c r="F235" s="179"/>
      <c r="G235" s="180"/>
      <c r="H235" s="180"/>
      <c r="I235" s="180"/>
      <c r="J235" s="180"/>
      <c r="K235" s="180"/>
      <c r="L235" s="180"/>
      <c r="M235" s="180"/>
      <c r="N235" s="180"/>
      <c r="O235" s="180"/>
      <c r="P235" s="180"/>
      <c r="Q235" s="180"/>
      <c r="R235" s="191"/>
      <c r="S235" s="85"/>
      <c r="T235" s="85"/>
      <c r="U235" s="85"/>
      <c r="V235" s="85"/>
      <c r="W235" s="85"/>
      <c r="X235" s="85"/>
      <c r="Y235" s="85"/>
      <c r="Z235" s="85"/>
      <c r="AA235" s="85"/>
      <c r="AB235" s="85"/>
      <c r="AC235" s="85"/>
      <c r="AD235" s="85"/>
      <c r="AE235" s="85"/>
      <c r="AF235" s="85"/>
    </row>
    <row r="236" ht="15.75" customHeight="1">
      <c r="A236" s="180"/>
      <c r="B236" s="180"/>
      <c r="C236" s="180"/>
      <c r="D236" s="180"/>
      <c r="E236" s="180"/>
      <c r="F236" s="179"/>
      <c r="G236" s="180"/>
      <c r="H236" s="180"/>
      <c r="I236" s="180"/>
      <c r="J236" s="180"/>
      <c r="K236" s="180"/>
      <c r="L236" s="180"/>
      <c r="M236" s="180"/>
      <c r="N236" s="180"/>
      <c r="O236" s="180"/>
      <c r="P236" s="180"/>
      <c r="Q236" s="180"/>
      <c r="R236" s="191"/>
      <c r="S236" s="85"/>
      <c r="T236" s="85"/>
      <c r="U236" s="85"/>
      <c r="V236" s="85"/>
      <c r="W236" s="85"/>
      <c r="X236" s="85"/>
      <c r="Y236" s="85"/>
      <c r="Z236" s="85"/>
      <c r="AA236" s="85"/>
      <c r="AB236" s="85"/>
      <c r="AC236" s="85"/>
      <c r="AD236" s="85"/>
      <c r="AE236" s="85"/>
      <c r="AF236" s="85"/>
    </row>
    <row r="237" ht="15.75" customHeight="1">
      <c r="A237" s="180"/>
      <c r="B237" s="180"/>
      <c r="C237" s="180"/>
      <c r="D237" s="180"/>
      <c r="E237" s="180"/>
      <c r="F237" s="179"/>
      <c r="G237" s="180"/>
      <c r="H237" s="180"/>
      <c r="I237" s="180"/>
      <c r="J237" s="180"/>
      <c r="K237" s="180"/>
      <c r="L237" s="180"/>
      <c r="M237" s="180"/>
      <c r="N237" s="180"/>
      <c r="O237" s="180"/>
      <c r="P237" s="180"/>
      <c r="Q237" s="180"/>
      <c r="R237" s="191"/>
      <c r="S237" s="85"/>
      <c r="T237" s="85"/>
      <c r="U237" s="85"/>
      <c r="V237" s="85"/>
      <c r="W237" s="85"/>
      <c r="X237" s="85"/>
      <c r="Y237" s="85"/>
      <c r="Z237" s="85"/>
      <c r="AA237" s="85"/>
      <c r="AB237" s="85"/>
      <c r="AC237" s="85"/>
      <c r="AD237" s="85"/>
      <c r="AE237" s="85"/>
      <c r="AF237" s="85"/>
    </row>
    <row r="238" ht="15.75" customHeight="1">
      <c r="A238" s="180"/>
      <c r="B238" s="180"/>
      <c r="C238" s="180"/>
      <c r="D238" s="180"/>
      <c r="E238" s="180"/>
      <c r="F238" s="179"/>
      <c r="G238" s="180"/>
      <c r="H238" s="180"/>
      <c r="I238" s="180"/>
      <c r="J238" s="180"/>
      <c r="K238" s="180"/>
      <c r="L238" s="180"/>
      <c r="M238" s="180"/>
      <c r="N238" s="180"/>
      <c r="O238" s="180"/>
      <c r="P238" s="180"/>
      <c r="Q238" s="180"/>
      <c r="R238" s="191"/>
      <c r="S238" s="85"/>
      <c r="T238" s="85"/>
      <c r="U238" s="85"/>
      <c r="V238" s="85"/>
      <c r="W238" s="85"/>
      <c r="X238" s="85"/>
      <c r="Y238" s="85"/>
      <c r="Z238" s="85"/>
      <c r="AA238" s="85"/>
      <c r="AB238" s="85"/>
      <c r="AC238" s="85"/>
      <c r="AD238" s="85"/>
      <c r="AE238" s="85"/>
      <c r="AF238" s="85"/>
    </row>
    <row r="239" ht="15.75" customHeight="1">
      <c r="A239" s="180"/>
      <c r="B239" s="180"/>
      <c r="C239" s="180"/>
      <c r="D239" s="180"/>
      <c r="E239" s="180"/>
      <c r="F239" s="179"/>
      <c r="G239" s="180"/>
      <c r="H239" s="180"/>
      <c r="I239" s="180"/>
      <c r="J239" s="180"/>
      <c r="K239" s="180"/>
      <c r="L239" s="180"/>
      <c r="M239" s="180"/>
      <c r="N239" s="180"/>
      <c r="O239" s="180"/>
      <c r="P239" s="180"/>
      <c r="Q239" s="180"/>
      <c r="R239" s="191"/>
      <c r="S239" s="85"/>
      <c r="T239" s="85"/>
      <c r="U239" s="85"/>
      <c r="V239" s="85"/>
      <c r="W239" s="85"/>
      <c r="X239" s="85"/>
      <c r="Y239" s="85"/>
      <c r="Z239" s="85"/>
      <c r="AA239" s="85"/>
      <c r="AB239" s="85"/>
      <c r="AC239" s="85"/>
      <c r="AD239" s="85"/>
      <c r="AE239" s="85"/>
      <c r="AF239" s="85"/>
    </row>
    <row r="240" ht="15.75" customHeight="1">
      <c r="A240" s="180"/>
      <c r="B240" s="180"/>
      <c r="C240" s="180"/>
      <c r="D240" s="180"/>
      <c r="E240" s="180"/>
      <c r="F240" s="179"/>
      <c r="G240" s="180"/>
      <c r="H240" s="180"/>
      <c r="I240" s="180"/>
      <c r="J240" s="180"/>
      <c r="K240" s="180"/>
      <c r="L240" s="180"/>
      <c r="M240" s="180"/>
      <c r="N240" s="180"/>
      <c r="O240" s="180"/>
      <c r="P240" s="180"/>
      <c r="Q240" s="180"/>
      <c r="R240" s="191"/>
      <c r="S240" s="85"/>
      <c r="T240" s="85"/>
      <c r="U240" s="85"/>
      <c r="V240" s="85"/>
      <c r="W240" s="85"/>
      <c r="X240" s="85"/>
      <c r="Y240" s="85"/>
      <c r="Z240" s="85"/>
      <c r="AA240" s="85"/>
      <c r="AB240" s="85"/>
      <c r="AC240" s="85"/>
      <c r="AD240" s="85"/>
      <c r="AE240" s="85"/>
      <c r="AF240" s="85"/>
    </row>
    <row r="241" ht="15.75" customHeight="1">
      <c r="A241" s="180"/>
      <c r="B241" s="180"/>
      <c r="C241" s="180"/>
      <c r="D241" s="180"/>
      <c r="E241" s="180"/>
      <c r="F241" s="179"/>
      <c r="G241" s="180"/>
      <c r="H241" s="180"/>
      <c r="I241" s="180"/>
      <c r="J241" s="180"/>
      <c r="K241" s="180"/>
      <c r="L241" s="180"/>
      <c r="M241" s="180"/>
      <c r="N241" s="180"/>
      <c r="O241" s="180"/>
      <c r="P241" s="180"/>
      <c r="Q241" s="180"/>
      <c r="R241" s="191"/>
      <c r="S241" s="85"/>
      <c r="T241" s="85"/>
      <c r="U241" s="85"/>
      <c r="V241" s="85"/>
      <c r="W241" s="85"/>
      <c r="X241" s="85"/>
      <c r="Y241" s="85"/>
      <c r="Z241" s="85"/>
      <c r="AA241" s="85"/>
      <c r="AB241" s="85"/>
      <c r="AC241" s="85"/>
      <c r="AD241" s="85"/>
      <c r="AE241" s="85"/>
      <c r="AF241" s="85"/>
    </row>
    <row r="242" ht="15.75" customHeight="1">
      <c r="A242" s="180"/>
      <c r="B242" s="180"/>
      <c r="C242" s="180"/>
      <c r="D242" s="180"/>
      <c r="E242" s="180"/>
      <c r="F242" s="179"/>
      <c r="G242" s="180"/>
      <c r="H242" s="180"/>
      <c r="I242" s="180"/>
      <c r="J242" s="180"/>
      <c r="K242" s="180"/>
      <c r="L242" s="180"/>
      <c r="M242" s="180"/>
      <c r="N242" s="180"/>
      <c r="O242" s="180"/>
      <c r="P242" s="180"/>
      <c r="Q242" s="180"/>
      <c r="R242" s="191"/>
      <c r="S242" s="85"/>
      <c r="T242" s="85"/>
      <c r="U242" s="85"/>
      <c r="V242" s="85"/>
      <c r="W242" s="85"/>
      <c r="X242" s="85"/>
      <c r="Y242" s="85"/>
      <c r="Z242" s="85"/>
      <c r="AA242" s="85"/>
      <c r="AB242" s="85"/>
      <c r="AC242" s="85"/>
      <c r="AD242" s="85"/>
      <c r="AE242" s="85"/>
      <c r="AF242" s="85"/>
    </row>
    <row r="243" ht="15.75" customHeight="1">
      <c r="A243" s="180"/>
      <c r="B243" s="180"/>
      <c r="C243" s="180"/>
      <c r="D243" s="180"/>
      <c r="E243" s="180"/>
      <c r="F243" s="179"/>
      <c r="G243" s="180"/>
      <c r="H243" s="180"/>
      <c r="I243" s="180"/>
      <c r="J243" s="180"/>
      <c r="K243" s="180"/>
      <c r="L243" s="180"/>
      <c r="M243" s="180"/>
      <c r="N243" s="180"/>
      <c r="O243" s="180"/>
      <c r="P243" s="180"/>
      <c r="Q243" s="180"/>
      <c r="R243" s="191"/>
      <c r="S243" s="85"/>
      <c r="T243" s="85"/>
      <c r="U243" s="85"/>
      <c r="V243" s="85"/>
      <c r="W243" s="85"/>
      <c r="X243" s="85"/>
      <c r="Y243" s="85"/>
      <c r="Z243" s="85"/>
      <c r="AA243" s="85"/>
      <c r="AB243" s="85"/>
      <c r="AC243" s="85"/>
      <c r="AD243" s="85"/>
      <c r="AE243" s="85"/>
      <c r="AF243" s="85"/>
    </row>
    <row r="244" ht="15.75" customHeight="1">
      <c r="A244" s="180"/>
      <c r="B244" s="180"/>
      <c r="C244" s="180"/>
      <c r="D244" s="180"/>
      <c r="E244" s="180"/>
      <c r="F244" s="179"/>
      <c r="G244" s="180"/>
      <c r="H244" s="180"/>
      <c r="I244" s="180"/>
      <c r="J244" s="180"/>
      <c r="K244" s="180"/>
      <c r="L244" s="180"/>
      <c r="M244" s="180"/>
      <c r="N244" s="180"/>
      <c r="O244" s="180"/>
      <c r="P244" s="180"/>
      <c r="Q244" s="180"/>
      <c r="R244" s="191"/>
      <c r="S244" s="85"/>
      <c r="T244" s="85"/>
      <c r="U244" s="85"/>
      <c r="V244" s="85"/>
      <c r="W244" s="85"/>
      <c r="X244" s="85"/>
      <c r="Y244" s="85"/>
      <c r="Z244" s="85"/>
      <c r="AA244" s="85"/>
      <c r="AB244" s="85"/>
      <c r="AC244" s="85"/>
      <c r="AD244" s="85"/>
      <c r="AE244" s="85"/>
      <c r="AF244" s="85"/>
    </row>
    <row r="245" ht="15.75" customHeight="1">
      <c r="A245" s="180"/>
      <c r="B245" s="180"/>
      <c r="C245" s="180"/>
      <c r="D245" s="180"/>
      <c r="E245" s="180"/>
      <c r="F245" s="179"/>
      <c r="G245" s="180"/>
      <c r="H245" s="180"/>
      <c r="I245" s="180"/>
      <c r="J245" s="180"/>
      <c r="K245" s="180"/>
      <c r="L245" s="180"/>
      <c r="M245" s="180"/>
      <c r="N245" s="180"/>
      <c r="O245" s="180"/>
      <c r="P245" s="180"/>
      <c r="Q245" s="180"/>
      <c r="R245" s="191"/>
      <c r="S245" s="85"/>
      <c r="T245" s="85"/>
      <c r="U245" s="85"/>
      <c r="V245" s="85"/>
      <c r="W245" s="85"/>
      <c r="X245" s="85"/>
      <c r="Y245" s="85"/>
      <c r="Z245" s="85"/>
      <c r="AA245" s="85"/>
      <c r="AB245" s="85"/>
      <c r="AC245" s="85"/>
      <c r="AD245" s="85"/>
      <c r="AE245" s="85"/>
      <c r="AF245" s="85"/>
    </row>
    <row r="246" ht="15.75" customHeight="1">
      <c r="A246" s="180"/>
      <c r="B246" s="180"/>
      <c r="C246" s="180"/>
      <c r="D246" s="180"/>
      <c r="E246" s="180"/>
      <c r="F246" s="179"/>
      <c r="G246" s="180"/>
      <c r="H246" s="180"/>
      <c r="I246" s="180"/>
      <c r="J246" s="180"/>
      <c r="K246" s="180"/>
      <c r="L246" s="180"/>
      <c r="M246" s="180"/>
      <c r="N246" s="180"/>
      <c r="O246" s="180"/>
      <c r="P246" s="180"/>
      <c r="Q246" s="180"/>
      <c r="R246" s="191"/>
      <c r="S246" s="85"/>
      <c r="T246" s="85"/>
      <c r="U246" s="85"/>
      <c r="V246" s="85"/>
      <c r="W246" s="85"/>
      <c r="X246" s="85"/>
      <c r="Y246" s="85"/>
      <c r="Z246" s="85"/>
      <c r="AA246" s="85"/>
      <c r="AB246" s="85"/>
      <c r="AC246" s="85"/>
      <c r="AD246" s="85"/>
      <c r="AE246" s="85"/>
      <c r="AF246" s="85"/>
    </row>
    <row r="247" ht="15.75" customHeight="1">
      <c r="A247" s="180"/>
      <c r="B247" s="180"/>
      <c r="C247" s="180"/>
      <c r="D247" s="180"/>
      <c r="E247" s="180"/>
      <c r="F247" s="179"/>
      <c r="G247" s="180"/>
      <c r="H247" s="180"/>
      <c r="I247" s="180"/>
      <c r="J247" s="180"/>
      <c r="K247" s="180"/>
      <c r="L247" s="180"/>
      <c r="M247" s="180"/>
      <c r="N247" s="180"/>
      <c r="O247" s="180"/>
      <c r="P247" s="180"/>
      <c r="Q247" s="180"/>
      <c r="R247" s="191"/>
      <c r="S247" s="85"/>
      <c r="T247" s="85"/>
      <c r="U247" s="85"/>
      <c r="V247" s="85"/>
      <c r="W247" s="85"/>
      <c r="X247" s="85"/>
      <c r="Y247" s="85"/>
      <c r="Z247" s="85"/>
      <c r="AA247" s="85"/>
      <c r="AB247" s="85"/>
      <c r="AC247" s="85"/>
      <c r="AD247" s="85"/>
      <c r="AE247" s="85"/>
      <c r="AF247" s="85"/>
    </row>
    <row r="248" ht="15.75" customHeight="1">
      <c r="A248" s="180"/>
      <c r="B248" s="180"/>
      <c r="C248" s="180"/>
      <c r="D248" s="180"/>
      <c r="E248" s="180"/>
      <c r="F248" s="179"/>
      <c r="G248" s="180"/>
      <c r="H248" s="180"/>
      <c r="I248" s="180"/>
      <c r="J248" s="180"/>
      <c r="K248" s="180"/>
      <c r="L248" s="180"/>
      <c r="M248" s="180"/>
      <c r="N248" s="180"/>
      <c r="O248" s="180"/>
      <c r="P248" s="180"/>
      <c r="Q248" s="180"/>
      <c r="R248" s="191"/>
      <c r="S248" s="85"/>
      <c r="T248" s="85"/>
      <c r="U248" s="85"/>
      <c r="V248" s="85"/>
      <c r="W248" s="85"/>
      <c r="X248" s="85"/>
      <c r="Y248" s="85"/>
      <c r="Z248" s="85"/>
      <c r="AA248" s="85"/>
      <c r="AB248" s="85"/>
      <c r="AC248" s="85"/>
      <c r="AD248" s="85"/>
      <c r="AE248" s="85"/>
      <c r="AF248" s="85"/>
    </row>
    <row r="249" ht="15.75" customHeight="1">
      <c r="A249" s="180"/>
      <c r="B249" s="180"/>
      <c r="C249" s="180"/>
      <c r="D249" s="180"/>
      <c r="E249" s="180"/>
      <c r="F249" s="179"/>
      <c r="G249" s="180"/>
      <c r="H249" s="180"/>
      <c r="I249" s="180"/>
      <c r="J249" s="180"/>
      <c r="K249" s="180"/>
      <c r="L249" s="180"/>
      <c r="M249" s="180"/>
      <c r="N249" s="180"/>
      <c r="O249" s="180"/>
      <c r="P249" s="180"/>
      <c r="Q249" s="180"/>
      <c r="R249" s="191"/>
      <c r="S249" s="85"/>
      <c r="T249" s="85"/>
      <c r="U249" s="85"/>
      <c r="V249" s="85"/>
      <c r="W249" s="85"/>
      <c r="X249" s="85"/>
      <c r="Y249" s="85"/>
      <c r="Z249" s="85"/>
      <c r="AA249" s="85"/>
      <c r="AB249" s="85"/>
      <c r="AC249" s="85"/>
      <c r="AD249" s="85"/>
      <c r="AE249" s="85"/>
      <c r="AF249" s="85"/>
    </row>
    <row r="250" ht="15.75" customHeight="1">
      <c r="A250" s="180"/>
      <c r="B250" s="180"/>
      <c r="C250" s="180"/>
      <c r="D250" s="180"/>
      <c r="E250" s="180"/>
      <c r="F250" s="179"/>
      <c r="G250" s="180"/>
      <c r="H250" s="180"/>
      <c r="I250" s="180"/>
      <c r="J250" s="180"/>
      <c r="K250" s="180"/>
      <c r="L250" s="180"/>
      <c r="M250" s="180"/>
      <c r="N250" s="180"/>
      <c r="O250" s="180"/>
      <c r="P250" s="180"/>
      <c r="Q250" s="180"/>
      <c r="R250" s="191"/>
      <c r="S250" s="85"/>
      <c r="T250" s="85"/>
      <c r="U250" s="85"/>
      <c r="V250" s="85"/>
      <c r="W250" s="85"/>
      <c r="X250" s="85"/>
      <c r="Y250" s="85"/>
      <c r="Z250" s="85"/>
      <c r="AA250" s="85"/>
      <c r="AB250" s="85"/>
      <c r="AC250" s="85"/>
      <c r="AD250" s="85"/>
      <c r="AE250" s="85"/>
      <c r="AF250" s="85"/>
    </row>
    <row r="251" ht="15.75" customHeight="1">
      <c r="A251" s="180"/>
      <c r="B251" s="180"/>
      <c r="C251" s="180"/>
      <c r="D251" s="180"/>
      <c r="E251" s="180"/>
      <c r="F251" s="179"/>
      <c r="G251" s="180"/>
      <c r="H251" s="180"/>
      <c r="I251" s="180"/>
      <c r="J251" s="180"/>
      <c r="K251" s="180"/>
      <c r="L251" s="180"/>
      <c r="M251" s="180"/>
      <c r="N251" s="180"/>
      <c r="O251" s="180"/>
      <c r="P251" s="180"/>
      <c r="Q251" s="180"/>
      <c r="R251" s="191"/>
      <c r="S251" s="85"/>
      <c r="T251" s="85"/>
      <c r="U251" s="85"/>
      <c r="V251" s="85"/>
      <c r="W251" s="85"/>
      <c r="X251" s="85"/>
      <c r="Y251" s="85"/>
      <c r="Z251" s="85"/>
      <c r="AA251" s="85"/>
      <c r="AB251" s="85"/>
      <c r="AC251" s="85"/>
      <c r="AD251" s="85"/>
      <c r="AE251" s="85"/>
      <c r="AF251" s="85"/>
    </row>
    <row r="252" ht="15.75" customHeight="1">
      <c r="A252" s="180"/>
      <c r="B252" s="180"/>
      <c r="C252" s="180"/>
      <c r="D252" s="180"/>
      <c r="E252" s="180"/>
      <c r="F252" s="179"/>
      <c r="G252" s="180"/>
      <c r="H252" s="180"/>
      <c r="I252" s="180"/>
      <c r="J252" s="180"/>
      <c r="K252" s="180"/>
      <c r="L252" s="180"/>
      <c r="M252" s="180"/>
      <c r="N252" s="180"/>
      <c r="O252" s="180"/>
      <c r="P252" s="180"/>
      <c r="Q252" s="180"/>
      <c r="R252" s="191"/>
      <c r="S252" s="85"/>
      <c r="T252" s="85"/>
      <c r="U252" s="85"/>
      <c r="V252" s="85"/>
      <c r="W252" s="85"/>
      <c r="X252" s="85"/>
      <c r="Y252" s="85"/>
      <c r="Z252" s="85"/>
      <c r="AA252" s="85"/>
      <c r="AB252" s="85"/>
      <c r="AC252" s="85"/>
      <c r="AD252" s="85"/>
      <c r="AE252" s="85"/>
      <c r="AF252" s="85"/>
    </row>
    <row r="253" ht="15.75" customHeight="1">
      <c r="A253" s="180"/>
      <c r="B253" s="180"/>
      <c r="C253" s="180"/>
      <c r="D253" s="180"/>
      <c r="E253" s="180"/>
      <c r="F253" s="179"/>
      <c r="G253" s="180"/>
      <c r="H253" s="180"/>
      <c r="I253" s="180"/>
      <c r="J253" s="180"/>
      <c r="K253" s="180"/>
      <c r="L253" s="180"/>
      <c r="M253" s="180"/>
      <c r="N253" s="180"/>
      <c r="O253" s="180"/>
      <c r="P253" s="180"/>
      <c r="Q253" s="180"/>
      <c r="R253" s="191"/>
      <c r="S253" s="85"/>
      <c r="T253" s="85"/>
      <c r="U253" s="85"/>
      <c r="V253" s="85"/>
      <c r="W253" s="85"/>
      <c r="X253" s="85"/>
      <c r="Y253" s="85"/>
      <c r="Z253" s="85"/>
      <c r="AA253" s="85"/>
      <c r="AB253" s="85"/>
      <c r="AC253" s="85"/>
      <c r="AD253" s="85"/>
      <c r="AE253" s="85"/>
      <c r="AF253" s="85"/>
    </row>
    <row r="254" ht="15.75" customHeight="1">
      <c r="A254" s="180"/>
      <c r="B254" s="180"/>
      <c r="C254" s="180"/>
      <c r="D254" s="180"/>
      <c r="E254" s="180"/>
      <c r="F254" s="179"/>
      <c r="G254" s="180"/>
      <c r="H254" s="180"/>
      <c r="I254" s="180"/>
      <c r="J254" s="180"/>
      <c r="K254" s="180"/>
      <c r="L254" s="180"/>
      <c r="M254" s="180"/>
      <c r="N254" s="180"/>
      <c r="O254" s="180"/>
      <c r="P254" s="180"/>
      <c r="Q254" s="180"/>
      <c r="R254" s="191"/>
      <c r="S254" s="85"/>
      <c r="T254" s="85"/>
      <c r="U254" s="85"/>
      <c r="V254" s="85"/>
      <c r="W254" s="85"/>
      <c r="X254" s="85"/>
      <c r="Y254" s="85"/>
      <c r="Z254" s="85"/>
      <c r="AA254" s="85"/>
      <c r="AB254" s="85"/>
      <c r="AC254" s="85"/>
      <c r="AD254" s="85"/>
      <c r="AE254" s="85"/>
      <c r="AF254" s="85"/>
    </row>
    <row r="255" ht="15.75" customHeight="1">
      <c r="A255" s="180"/>
      <c r="B255" s="180"/>
      <c r="C255" s="180"/>
      <c r="D255" s="180"/>
      <c r="E255" s="180"/>
      <c r="F255" s="179"/>
      <c r="G255" s="180"/>
      <c r="H255" s="180"/>
      <c r="I255" s="180"/>
      <c r="J255" s="180"/>
      <c r="K255" s="180"/>
      <c r="L255" s="180"/>
      <c r="M255" s="180"/>
      <c r="N255" s="180"/>
      <c r="O255" s="180"/>
      <c r="P255" s="180"/>
      <c r="Q255" s="180"/>
      <c r="R255" s="191"/>
      <c r="S255" s="85"/>
      <c r="T255" s="85"/>
      <c r="U255" s="85"/>
      <c r="V255" s="85"/>
      <c r="W255" s="85"/>
      <c r="X255" s="85"/>
      <c r="Y255" s="85"/>
      <c r="Z255" s="85"/>
      <c r="AA255" s="85"/>
      <c r="AB255" s="85"/>
      <c r="AC255" s="85"/>
      <c r="AD255" s="85"/>
      <c r="AE255" s="85"/>
      <c r="AF255" s="85"/>
    </row>
    <row r="256" ht="15.75" customHeight="1">
      <c r="A256" s="180"/>
      <c r="B256" s="180"/>
      <c r="C256" s="180"/>
      <c r="D256" s="180"/>
      <c r="E256" s="180"/>
      <c r="F256" s="179"/>
      <c r="G256" s="180"/>
      <c r="H256" s="180"/>
      <c r="I256" s="180"/>
      <c r="J256" s="180"/>
      <c r="K256" s="180"/>
      <c r="L256" s="180"/>
      <c r="M256" s="180"/>
      <c r="N256" s="180"/>
      <c r="O256" s="180"/>
      <c r="P256" s="180"/>
      <c r="Q256" s="180"/>
      <c r="R256" s="191"/>
      <c r="S256" s="85"/>
      <c r="T256" s="85"/>
      <c r="U256" s="85"/>
      <c r="V256" s="85"/>
      <c r="W256" s="85"/>
      <c r="X256" s="85"/>
      <c r="Y256" s="85"/>
      <c r="Z256" s="85"/>
      <c r="AA256" s="85"/>
      <c r="AB256" s="85"/>
      <c r="AC256" s="85"/>
      <c r="AD256" s="85"/>
      <c r="AE256" s="85"/>
      <c r="AF256" s="85"/>
    </row>
    <row r="257" ht="15.75" customHeight="1">
      <c r="A257" s="180"/>
      <c r="B257" s="180"/>
      <c r="C257" s="180"/>
      <c r="D257" s="180"/>
      <c r="E257" s="180"/>
      <c r="F257" s="179"/>
      <c r="G257" s="180"/>
      <c r="H257" s="180"/>
      <c r="I257" s="180"/>
      <c r="J257" s="180"/>
      <c r="K257" s="180"/>
      <c r="L257" s="180"/>
      <c r="M257" s="180"/>
      <c r="N257" s="180"/>
      <c r="O257" s="180"/>
      <c r="P257" s="180"/>
      <c r="Q257" s="180"/>
      <c r="R257" s="191"/>
      <c r="S257" s="85"/>
      <c r="T257" s="85"/>
      <c r="U257" s="85"/>
      <c r="V257" s="85"/>
      <c r="W257" s="85"/>
      <c r="X257" s="85"/>
      <c r="Y257" s="85"/>
      <c r="Z257" s="85"/>
      <c r="AA257" s="85"/>
      <c r="AB257" s="85"/>
      <c r="AC257" s="85"/>
      <c r="AD257" s="85"/>
      <c r="AE257" s="85"/>
      <c r="AF257" s="85"/>
    </row>
    <row r="258" ht="15.75" customHeight="1">
      <c r="A258" s="180"/>
      <c r="B258" s="180"/>
      <c r="C258" s="180"/>
      <c r="D258" s="180"/>
      <c r="E258" s="180"/>
      <c r="F258" s="179"/>
      <c r="G258" s="180"/>
      <c r="H258" s="180"/>
      <c r="I258" s="180"/>
      <c r="J258" s="180"/>
      <c r="K258" s="180"/>
      <c r="L258" s="180"/>
      <c r="M258" s="180"/>
      <c r="N258" s="180"/>
      <c r="O258" s="180"/>
      <c r="P258" s="180"/>
      <c r="Q258" s="180"/>
      <c r="R258" s="191"/>
      <c r="S258" s="85"/>
      <c r="T258" s="85"/>
      <c r="U258" s="85"/>
      <c r="V258" s="85"/>
      <c r="W258" s="85"/>
      <c r="X258" s="85"/>
      <c r="Y258" s="85"/>
      <c r="Z258" s="85"/>
      <c r="AA258" s="85"/>
      <c r="AB258" s="85"/>
      <c r="AC258" s="85"/>
      <c r="AD258" s="85"/>
      <c r="AE258" s="85"/>
      <c r="AF258" s="85"/>
    </row>
    <row r="259" ht="15.75" customHeight="1">
      <c r="A259" s="180"/>
      <c r="B259" s="180"/>
      <c r="C259" s="180"/>
      <c r="D259" s="180"/>
      <c r="E259" s="180"/>
      <c r="F259" s="179"/>
      <c r="G259" s="180"/>
      <c r="H259" s="180"/>
      <c r="I259" s="180"/>
      <c r="J259" s="180"/>
      <c r="K259" s="180"/>
      <c r="L259" s="180"/>
      <c r="M259" s="180"/>
      <c r="N259" s="180"/>
      <c r="O259" s="180"/>
      <c r="P259" s="180"/>
      <c r="Q259" s="180"/>
      <c r="R259" s="191"/>
      <c r="S259" s="85"/>
      <c r="T259" s="85"/>
      <c r="U259" s="85"/>
      <c r="V259" s="85"/>
      <c r="W259" s="85"/>
      <c r="X259" s="85"/>
      <c r="Y259" s="85"/>
      <c r="Z259" s="85"/>
      <c r="AA259" s="85"/>
      <c r="AB259" s="85"/>
      <c r="AC259" s="85"/>
      <c r="AD259" s="85"/>
      <c r="AE259" s="85"/>
      <c r="AF259" s="85"/>
    </row>
    <row r="260" ht="15.75" customHeight="1">
      <c r="A260" s="180"/>
      <c r="B260" s="180"/>
      <c r="C260" s="180"/>
      <c r="D260" s="180"/>
      <c r="E260" s="180"/>
      <c r="F260" s="179"/>
      <c r="G260" s="180"/>
      <c r="H260" s="180"/>
      <c r="I260" s="180"/>
      <c r="J260" s="180"/>
      <c r="K260" s="180"/>
      <c r="L260" s="180"/>
      <c r="M260" s="180"/>
      <c r="N260" s="180"/>
      <c r="O260" s="180"/>
      <c r="P260" s="180"/>
      <c r="Q260" s="180"/>
      <c r="R260" s="191"/>
      <c r="S260" s="85"/>
      <c r="T260" s="85"/>
      <c r="U260" s="85"/>
      <c r="V260" s="85"/>
      <c r="W260" s="85"/>
      <c r="X260" s="85"/>
      <c r="Y260" s="85"/>
      <c r="Z260" s="85"/>
      <c r="AA260" s="85"/>
      <c r="AB260" s="85"/>
      <c r="AC260" s="85"/>
      <c r="AD260" s="85"/>
      <c r="AE260" s="85"/>
      <c r="AF260" s="85"/>
    </row>
    <row r="261" ht="15.75" customHeight="1">
      <c r="A261" s="180"/>
      <c r="B261" s="180"/>
      <c r="C261" s="180"/>
      <c r="D261" s="180"/>
      <c r="E261" s="180"/>
      <c r="F261" s="179"/>
      <c r="G261" s="180"/>
      <c r="H261" s="180"/>
      <c r="I261" s="180"/>
      <c r="J261" s="180"/>
      <c r="K261" s="180"/>
      <c r="L261" s="180"/>
      <c r="M261" s="180"/>
      <c r="N261" s="180"/>
      <c r="O261" s="180"/>
      <c r="P261" s="180"/>
      <c r="Q261" s="180"/>
      <c r="R261" s="191"/>
      <c r="S261" s="85"/>
      <c r="T261" s="85"/>
      <c r="U261" s="85"/>
      <c r="V261" s="85"/>
      <c r="W261" s="85"/>
      <c r="X261" s="85"/>
      <c r="Y261" s="85"/>
      <c r="Z261" s="85"/>
      <c r="AA261" s="85"/>
      <c r="AB261" s="85"/>
      <c r="AC261" s="85"/>
      <c r="AD261" s="85"/>
      <c r="AE261" s="85"/>
      <c r="AF261" s="85"/>
    </row>
    <row r="262" ht="15.75" customHeight="1">
      <c r="A262" s="180"/>
      <c r="B262" s="180"/>
      <c r="C262" s="180"/>
      <c r="D262" s="180"/>
      <c r="E262" s="180"/>
      <c r="F262" s="179"/>
      <c r="G262" s="180"/>
      <c r="H262" s="180"/>
      <c r="I262" s="180"/>
      <c r="J262" s="180"/>
      <c r="K262" s="180"/>
      <c r="L262" s="180"/>
      <c r="M262" s="180"/>
      <c r="N262" s="180"/>
      <c r="O262" s="180"/>
      <c r="P262" s="180"/>
      <c r="Q262" s="180"/>
      <c r="R262" s="191"/>
      <c r="S262" s="85"/>
      <c r="T262" s="85"/>
      <c r="U262" s="85"/>
      <c r="V262" s="85"/>
      <c r="W262" s="85"/>
      <c r="X262" s="85"/>
      <c r="Y262" s="85"/>
      <c r="Z262" s="85"/>
      <c r="AA262" s="85"/>
      <c r="AB262" s="85"/>
      <c r="AC262" s="85"/>
      <c r="AD262" s="85"/>
      <c r="AE262" s="85"/>
      <c r="AF262" s="85"/>
    </row>
    <row r="263" ht="15.75" customHeight="1">
      <c r="A263" s="180"/>
      <c r="B263" s="180"/>
      <c r="C263" s="180"/>
      <c r="D263" s="180"/>
      <c r="E263" s="180"/>
      <c r="F263" s="179"/>
      <c r="G263" s="180"/>
      <c r="H263" s="180"/>
      <c r="I263" s="180"/>
      <c r="J263" s="180"/>
      <c r="K263" s="180"/>
      <c r="L263" s="180"/>
      <c r="M263" s="180"/>
      <c r="N263" s="180"/>
      <c r="O263" s="180"/>
      <c r="P263" s="180"/>
      <c r="Q263" s="180"/>
      <c r="R263" s="191"/>
      <c r="S263" s="85"/>
      <c r="T263" s="85"/>
      <c r="U263" s="85"/>
      <c r="V263" s="85"/>
      <c r="W263" s="85"/>
      <c r="X263" s="85"/>
      <c r="Y263" s="85"/>
      <c r="Z263" s="85"/>
      <c r="AA263" s="85"/>
      <c r="AB263" s="85"/>
      <c r="AC263" s="85"/>
      <c r="AD263" s="85"/>
      <c r="AE263" s="85"/>
      <c r="AF263" s="85"/>
    </row>
    <row r="264" ht="15.75" customHeight="1">
      <c r="A264" s="180"/>
      <c r="B264" s="180"/>
      <c r="C264" s="180"/>
      <c r="D264" s="180"/>
      <c r="E264" s="180"/>
      <c r="F264" s="179"/>
      <c r="G264" s="180"/>
      <c r="H264" s="180"/>
      <c r="I264" s="180"/>
      <c r="J264" s="180"/>
      <c r="K264" s="180"/>
      <c r="L264" s="180"/>
      <c r="M264" s="180"/>
      <c r="N264" s="180"/>
      <c r="O264" s="180"/>
      <c r="P264" s="180"/>
      <c r="Q264" s="180"/>
      <c r="R264" s="191"/>
      <c r="S264" s="85"/>
      <c r="T264" s="85"/>
      <c r="U264" s="85"/>
      <c r="V264" s="85"/>
      <c r="W264" s="85"/>
      <c r="X264" s="85"/>
      <c r="Y264" s="85"/>
      <c r="Z264" s="85"/>
      <c r="AA264" s="85"/>
      <c r="AB264" s="85"/>
      <c r="AC264" s="85"/>
      <c r="AD264" s="85"/>
      <c r="AE264" s="85"/>
      <c r="AF264" s="85"/>
    </row>
    <row r="265" ht="15.75" customHeight="1">
      <c r="I265" s="192"/>
      <c r="J265" s="192"/>
      <c r="K265" s="192"/>
      <c r="L265" s="192"/>
      <c r="M265" s="192"/>
      <c r="N265" s="192"/>
    </row>
    <row r="266" ht="15.75" customHeight="1">
      <c r="I266" s="192"/>
      <c r="J266" s="192"/>
      <c r="K266" s="192"/>
      <c r="L266" s="192"/>
      <c r="M266" s="192"/>
      <c r="N266" s="192"/>
    </row>
    <row r="267" ht="15.75" customHeight="1">
      <c r="I267" s="192"/>
      <c r="J267" s="192"/>
      <c r="K267" s="192"/>
      <c r="L267" s="192"/>
      <c r="M267" s="192"/>
      <c r="N267" s="192"/>
    </row>
    <row r="268" ht="15.75" customHeight="1">
      <c r="I268" s="192"/>
      <c r="J268" s="192"/>
      <c r="K268" s="192"/>
      <c r="L268" s="192"/>
      <c r="M268" s="192"/>
      <c r="N268" s="192"/>
    </row>
    <row r="269" ht="15.75" customHeight="1">
      <c r="I269" s="192"/>
      <c r="J269" s="192"/>
      <c r="K269" s="192"/>
      <c r="L269" s="192"/>
      <c r="M269" s="192"/>
      <c r="N269" s="192"/>
    </row>
    <row r="270" ht="15.75" customHeight="1">
      <c r="I270" s="192"/>
      <c r="J270" s="192"/>
      <c r="K270" s="192"/>
      <c r="L270" s="192"/>
      <c r="M270" s="192"/>
      <c r="N270" s="192"/>
    </row>
    <row r="271" ht="15.75" customHeight="1">
      <c r="I271" s="192"/>
      <c r="J271" s="192"/>
      <c r="K271" s="192"/>
      <c r="L271" s="192"/>
      <c r="M271" s="192"/>
      <c r="N271" s="192"/>
    </row>
    <row r="272" ht="15.75" customHeight="1">
      <c r="I272" s="192"/>
      <c r="J272" s="192"/>
      <c r="K272" s="192"/>
      <c r="L272" s="192"/>
      <c r="M272" s="192"/>
      <c r="N272" s="192"/>
    </row>
    <row r="273" ht="15.75" customHeight="1">
      <c r="I273" s="192"/>
      <c r="J273" s="192"/>
      <c r="K273" s="192"/>
      <c r="L273" s="192"/>
      <c r="M273" s="192"/>
      <c r="N273" s="192"/>
    </row>
    <row r="274" ht="15.75" customHeight="1">
      <c r="I274" s="192"/>
      <c r="J274" s="192"/>
      <c r="K274" s="192"/>
      <c r="L274" s="192"/>
      <c r="M274" s="192"/>
      <c r="N274" s="192"/>
    </row>
    <row r="275" ht="15.75" customHeight="1">
      <c r="I275" s="192"/>
      <c r="J275" s="192"/>
      <c r="K275" s="192"/>
      <c r="L275" s="192"/>
      <c r="M275" s="192"/>
      <c r="N275" s="192"/>
    </row>
    <row r="276" ht="15.75" customHeight="1">
      <c r="I276" s="192"/>
      <c r="J276" s="192"/>
      <c r="K276" s="192"/>
      <c r="L276" s="192"/>
      <c r="M276" s="192"/>
      <c r="N276" s="192"/>
    </row>
    <row r="277" ht="15.75" customHeight="1">
      <c r="I277" s="192"/>
      <c r="J277" s="192"/>
      <c r="K277" s="192"/>
      <c r="L277" s="192"/>
      <c r="M277" s="192"/>
      <c r="N277" s="192"/>
    </row>
    <row r="278" ht="15.75" customHeight="1">
      <c r="I278" s="192"/>
      <c r="J278" s="192"/>
      <c r="K278" s="192"/>
      <c r="L278" s="192"/>
      <c r="M278" s="192"/>
      <c r="N278" s="192"/>
    </row>
    <row r="279" ht="15.75" customHeight="1">
      <c r="I279" s="192"/>
      <c r="J279" s="192"/>
      <c r="K279" s="192"/>
      <c r="L279" s="192"/>
      <c r="M279" s="192"/>
      <c r="N279" s="192"/>
    </row>
    <row r="280" ht="15.75" customHeight="1">
      <c r="I280" s="192"/>
      <c r="J280" s="192"/>
      <c r="K280" s="192"/>
      <c r="L280" s="192"/>
      <c r="M280" s="192"/>
      <c r="N280" s="192"/>
    </row>
    <row r="281" ht="15.75" customHeight="1">
      <c r="I281" s="192"/>
      <c r="J281" s="192"/>
      <c r="K281" s="192"/>
      <c r="L281" s="192"/>
      <c r="M281" s="192"/>
      <c r="N281" s="192"/>
    </row>
    <row r="282" ht="15.75" customHeight="1">
      <c r="I282" s="192"/>
      <c r="J282" s="192"/>
      <c r="K282" s="192"/>
      <c r="L282" s="192"/>
      <c r="M282" s="192"/>
      <c r="N282" s="192"/>
    </row>
    <row r="283" ht="15.75" customHeight="1">
      <c r="I283" s="192"/>
      <c r="J283" s="192"/>
      <c r="K283" s="192"/>
      <c r="L283" s="192"/>
      <c r="M283" s="192"/>
      <c r="N283" s="192"/>
    </row>
    <row r="284" ht="15.75" customHeight="1">
      <c r="I284" s="192"/>
      <c r="J284" s="192"/>
      <c r="K284" s="192"/>
      <c r="L284" s="192"/>
      <c r="M284" s="192"/>
      <c r="N284" s="192"/>
    </row>
    <row r="285" ht="15.75" customHeight="1">
      <c r="I285" s="192"/>
      <c r="J285" s="192"/>
      <c r="K285" s="192"/>
      <c r="L285" s="192"/>
      <c r="M285" s="192"/>
      <c r="N285" s="192"/>
    </row>
    <row r="286" ht="15.75" customHeight="1">
      <c r="I286" s="192"/>
      <c r="J286" s="192"/>
      <c r="K286" s="192"/>
      <c r="L286" s="192"/>
      <c r="M286" s="192"/>
      <c r="N286" s="192"/>
    </row>
    <row r="287" ht="15.75" customHeight="1">
      <c r="I287" s="192"/>
      <c r="J287" s="192"/>
      <c r="K287" s="192"/>
      <c r="L287" s="192"/>
      <c r="M287" s="192"/>
      <c r="N287" s="192"/>
    </row>
    <row r="288" ht="15.75" customHeight="1">
      <c r="I288" s="192"/>
      <c r="J288" s="192"/>
      <c r="K288" s="192"/>
      <c r="L288" s="192"/>
      <c r="M288" s="192"/>
      <c r="N288" s="192"/>
    </row>
    <row r="289" ht="15.75" customHeight="1">
      <c r="I289" s="192"/>
      <c r="J289" s="192"/>
      <c r="K289" s="192"/>
      <c r="L289" s="192"/>
      <c r="M289" s="192"/>
      <c r="N289" s="192"/>
    </row>
    <row r="290" ht="15.75" customHeight="1">
      <c r="I290" s="192"/>
      <c r="J290" s="192"/>
      <c r="K290" s="192"/>
      <c r="L290" s="192"/>
      <c r="M290" s="192"/>
      <c r="N290" s="192"/>
    </row>
    <row r="291" ht="15.75" customHeight="1">
      <c r="I291" s="192"/>
      <c r="J291" s="192"/>
      <c r="K291" s="192"/>
      <c r="L291" s="192"/>
      <c r="M291" s="192"/>
      <c r="N291" s="192"/>
    </row>
    <row r="292" ht="15.75" customHeight="1">
      <c r="I292" s="192"/>
      <c r="J292" s="192"/>
      <c r="K292" s="192"/>
      <c r="L292" s="192"/>
      <c r="M292" s="192"/>
      <c r="N292" s="192"/>
    </row>
    <row r="293" ht="15.75" customHeight="1">
      <c r="I293" s="192"/>
      <c r="J293" s="192"/>
      <c r="K293" s="192"/>
      <c r="L293" s="192"/>
      <c r="M293" s="192"/>
      <c r="N293" s="192"/>
    </row>
    <row r="294" ht="15.75" customHeight="1">
      <c r="I294" s="192"/>
      <c r="J294" s="192"/>
      <c r="K294" s="192"/>
      <c r="L294" s="192"/>
      <c r="M294" s="192"/>
      <c r="N294" s="192"/>
    </row>
    <row r="295" ht="15.75" customHeight="1">
      <c r="I295" s="192"/>
      <c r="J295" s="192"/>
      <c r="K295" s="192"/>
      <c r="L295" s="192"/>
      <c r="M295" s="192"/>
      <c r="N295" s="192"/>
    </row>
    <row r="296" ht="15.75" customHeight="1">
      <c r="I296" s="192"/>
      <c r="J296" s="192"/>
      <c r="K296" s="192"/>
      <c r="L296" s="192"/>
      <c r="M296" s="192"/>
      <c r="N296" s="192"/>
    </row>
    <row r="297" ht="15.75" customHeight="1">
      <c r="I297" s="192"/>
      <c r="J297" s="192"/>
      <c r="K297" s="192"/>
      <c r="L297" s="192"/>
      <c r="M297" s="192"/>
      <c r="N297" s="192"/>
    </row>
    <row r="298" ht="15.75" customHeight="1">
      <c r="I298" s="192"/>
      <c r="J298" s="192"/>
      <c r="K298" s="192"/>
      <c r="L298" s="192"/>
      <c r="M298" s="192"/>
      <c r="N298" s="192"/>
    </row>
    <row r="299" ht="15.75" customHeight="1">
      <c r="I299" s="192"/>
      <c r="J299" s="192"/>
      <c r="K299" s="192"/>
      <c r="L299" s="192"/>
      <c r="M299" s="192"/>
      <c r="N299" s="192"/>
    </row>
    <row r="300" ht="15.75" customHeight="1">
      <c r="I300" s="192"/>
      <c r="J300" s="192"/>
      <c r="K300" s="192"/>
      <c r="L300" s="192"/>
      <c r="M300" s="192"/>
      <c r="N300" s="192"/>
    </row>
    <row r="301" ht="15.75" customHeight="1">
      <c r="I301" s="192"/>
      <c r="J301" s="192"/>
      <c r="K301" s="192"/>
      <c r="L301" s="192"/>
      <c r="M301" s="192"/>
      <c r="N301" s="192"/>
    </row>
    <row r="302" ht="15.75" customHeight="1">
      <c r="I302" s="192"/>
      <c r="J302" s="192"/>
      <c r="K302" s="192"/>
      <c r="L302" s="192"/>
      <c r="M302" s="192"/>
      <c r="N302" s="192"/>
    </row>
    <row r="303" ht="15.75" customHeight="1">
      <c r="I303" s="192"/>
      <c r="J303" s="192"/>
      <c r="K303" s="192"/>
      <c r="L303" s="192"/>
      <c r="M303" s="192"/>
      <c r="N303" s="192"/>
    </row>
    <row r="304" ht="15.75" customHeight="1">
      <c r="I304" s="192"/>
      <c r="J304" s="192"/>
      <c r="K304" s="192"/>
      <c r="L304" s="192"/>
      <c r="M304" s="192"/>
      <c r="N304" s="192"/>
    </row>
    <row r="305" ht="15.75" customHeight="1">
      <c r="I305" s="192"/>
      <c r="J305" s="192"/>
      <c r="K305" s="192"/>
      <c r="L305" s="192"/>
      <c r="M305" s="192"/>
      <c r="N305" s="192"/>
    </row>
    <row r="306" ht="15.75" customHeight="1">
      <c r="I306" s="192"/>
      <c r="J306" s="192"/>
      <c r="K306" s="192"/>
      <c r="L306" s="192"/>
      <c r="M306" s="192"/>
      <c r="N306" s="192"/>
    </row>
    <row r="307" ht="15.75" customHeight="1">
      <c r="I307" s="192"/>
      <c r="J307" s="192"/>
      <c r="K307" s="192"/>
      <c r="L307" s="192"/>
      <c r="M307" s="192"/>
      <c r="N307" s="192"/>
    </row>
    <row r="308" ht="15.75" customHeight="1">
      <c r="I308" s="192"/>
      <c r="J308" s="192"/>
      <c r="K308" s="192"/>
      <c r="L308" s="192"/>
      <c r="M308" s="192"/>
      <c r="N308" s="192"/>
    </row>
    <row r="309" ht="15.75" customHeight="1">
      <c r="I309" s="192"/>
      <c r="J309" s="192"/>
      <c r="K309" s="192"/>
      <c r="L309" s="192"/>
      <c r="M309" s="192"/>
      <c r="N309" s="192"/>
    </row>
    <row r="310" ht="15.75" customHeight="1">
      <c r="I310" s="192"/>
      <c r="J310" s="192"/>
      <c r="K310" s="192"/>
      <c r="L310" s="192"/>
      <c r="M310" s="192"/>
      <c r="N310" s="192"/>
    </row>
    <row r="311" ht="15.75" customHeight="1">
      <c r="I311" s="192"/>
      <c r="J311" s="192"/>
      <c r="K311" s="192"/>
      <c r="L311" s="192"/>
      <c r="M311" s="192"/>
      <c r="N311" s="192"/>
    </row>
    <row r="312" ht="15.75" customHeight="1">
      <c r="I312" s="192"/>
      <c r="J312" s="192"/>
      <c r="K312" s="192"/>
      <c r="L312" s="192"/>
      <c r="M312" s="192"/>
      <c r="N312" s="192"/>
    </row>
    <row r="313" ht="15.75" customHeight="1">
      <c r="I313" s="192"/>
      <c r="J313" s="192"/>
      <c r="K313" s="192"/>
      <c r="L313" s="192"/>
      <c r="M313" s="192"/>
      <c r="N313" s="192"/>
    </row>
    <row r="314" ht="15.75" customHeight="1">
      <c r="I314" s="192"/>
      <c r="J314" s="192"/>
      <c r="K314" s="192"/>
      <c r="L314" s="192"/>
      <c r="M314" s="192"/>
      <c r="N314" s="192"/>
    </row>
    <row r="315" ht="15.75" customHeight="1">
      <c r="I315" s="192"/>
      <c r="J315" s="192"/>
      <c r="K315" s="192"/>
      <c r="L315" s="192"/>
      <c r="M315" s="192"/>
      <c r="N315" s="192"/>
    </row>
    <row r="316" ht="15.75" customHeight="1">
      <c r="I316" s="192"/>
      <c r="J316" s="192"/>
      <c r="K316" s="192"/>
      <c r="L316" s="192"/>
      <c r="M316" s="192"/>
      <c r="N316" s="192"/>
    </row>
    <row r="317" ht="15.75" customHeight="1">
      <c r="I317" s="192"/>
      <c r="J317" s="192"/>
      <c r="K317" s="192"/>
      <c r="L317" s="192"/>
      <c r="M317" s="192"/>
      <c r="N317" s="192"/>
    </row>
    <row r="318" ht="15.75" customHeight="1">
      <c r="I318" s="192"/>
      <c r="J318" s="192"/>
      <c r="K318" s="192"/>
      <c r="L318" s="192"/>
      <c r="M318" s="192"/>
      <c r="N318" s="192"/>
    </row>
    <row r="319" ht="15.75" customHeight="1">
      <c r="I319" s="192"/>
      <c r="J319" s="192"/>
      <c r="K319" s="192"/>
      <c r="L319" s="192"/>
      <c r="M319" s="192"/>
      <c r="N319" s="192"/>
    </row>
    <row r="320" ht="15.75" customHeight="1">
      <c r="I320" s="192"/>
      <c r="J320" s="192"/>
      <c r="K320" s="192"/>
      <c r="L320" s="192"/>
      <c r="M320" s="192"/>
      <c r="N320" s="192"/>
    </row>
    <row r="321" ht="15.75" customHeight="1">
      <c r="I321" s="192"/>
      <c r="J321" s="192"/>
      <c r="K321" s="192"/>
      <c r="L321" s="192"/>
      <c r="M321" s="192"/>
      <c r="N321" s="192"/>
    </row>
    <row r="322" ht="15.75" customHeight="1">
      <c r="I322" s="192"/>
      <c r="J322" s="192"/>
      <c r="K322" s="192"/>
      <c r="L322" s="192"/>
      <c r="M322" s="192"/>
      <c r="N322" s="192"/>
    </row>
    <row r="323" ht="15.75" customHeight="1">
      <c r="I323" s="192"/>
      <c r="J323" s="192"/>
      <c r="K323" s="192"/>
      <c r="L323" s="192"/>
      <c r="M323" s="192"/>
      <c r="N323" s="192"/>
    </row>
    <row r="324" ht="15.75" customHeight="1">
      <c r="I324" s="192"/>
      <c r="J324" s="192"/>
      <c r="K324" s="192"/>
      <c r="L324" s="192"/>
      <c r="M324" s="192"/>
      <c r="N324" s="192"/>
    </row>
    <row r="325" ht="15.75" customHeight="1">
      <c r="I325" s="192"/>
      <c r="J325" s="192"/>
      <c r="K325" s="192"/>
      <c r="L325" s="192"/>
      <c r="M325" s="192"/>
      <c r="N325" s="192"/>
    </row>
    <row r="326" ht="15.75" customHeight="1">
      <c r="I326" s="192"/>
      <c r="J326" s="192"/>
      <c r="K326" s="192"/>
      <c r="L326" s="192"/>
      <c r="M326" s="192"/>
      <c r="N326" s="192"/>
    </row>
    <row r="327" ht="15.75" customHeight="1">
      <c r="I327" s="192"/>
      <c r="J327" s="192"/>
      <c r="K327" s="192"/>
      <c r="L327" s="192"/>
      <c r="M327" s="192"/>
      <c r="N327" s="192"/>
    </row>
    <row r="328" ht="15.75" customHeight="1">
      <c r="I328" s="192"/>
      <c r="J328" s="192"/>
      <c r="K328" s="192"/>
      <c r="L328" s="192"/>
      <c r="M328" s="192"/>
      <c r="N328" s="192"/>
    </row>
    <row r="329" ht="15.75" customHeight="1">
      <c r="I329" s="192"/>
      <c r="J329" s="192"/>
      <c r="K329" s="192"/>
      <c r="L329" s="192"/>
      <c r="M329" s="192"/>
      <c r="N329" s="192"/>
    </row>
    <row r="330" ht="15.75" customHeight="1">
      <c r="I330" s="192"/>
      <c r="J330" s="192"/>
      <c r="K330" s="192"/>
      <c r="L330" s="192"/>
      <c r="M330" s="192"/>
      <c r="N330" s="192"/>
    </row>
    <row r="331" ht="15.75" customHeight="1">
      <c r="I331" s="192"/>
      <c r="J331" s="192"/>
      <c r="K331" s="192"/>
      <c r="L331" s="192"/>
      <c r="M331" s="192"/>
      <c r="N331" s="192"/>
    </row>
    <row r="332" ht="15.75" customHeight="1">
      <c r="I332" s="192"/>
      <c r="J332" s="192"/>
      <c r="K332" s="192"/>
      <c r="L332" s="192"/>
      <c r="M332" s="192"/>
      <c r="N332" s="192"/>
    </row>
    <row r="333" ht="15.75" customHeight="1">
      <c r="I333" s="192"/>
      <c r="J333" s="192"/>
      <c r="K333" s="192"/>
      <c r="L333" s="192"/>
      <c r="M333" s="192"/>
      <c r="N333" s="192"/>
    </row>
    <row r="334" ht="15.75" customHeight="1">
      <c r="I334" s="192"/>
      <c r="J334" s="192"/>
      <c r="K334" s="192"/>
      <c r="L334" s="192"/>
      <c r="M334" s="192"/>
      <c r="N334" s="192"/>
    </row>
    <row r="335" ht="15.75" customHeight="1">
      <c r="I335" s="192"/>
      <c r="J335" s="192"/>
      <c r="K335" s="192"/>
      <c r="L335" s="192"/>
      <c r="M335" s="192"/>
      <c r="N335" s="192"/>
    </row>
    <row r="336" ht="15.75" customHeight="1">
      <c r="I336" s="192"/>
      <c r="J336" s="192"/>
      <c r="K336" s="192"/>
      <c r="L336" s="192"/>
      <c r="M336" s="192"/>
      <c r="N336" s="192"/>
    </row>
    <row r="337" ht="15.75" customHeight="1">
      <c r="I337" s="192"/>
      <c r="J337" s="192"/>
      <c r="K337" s="192"/>
      <c r="L337" s="192"/>
      <c r="M337" s="192"/>
      <c r="N337" s="192"/>
    </row>
    <row r="338" ht="15.75" customHeight="1">
      <c r="I338" s="192"/>
      <c r="J338" s="192"/>
      <c r="K338" s="192"/>
      <c r="L338" s="192"/>
      <c r="M338" s="192"/>
      <c r="N338" s="192"/>
    </row>
    <row r="339" ht="15.75" customHeight="1">
      <c r="I339" s="192"/>
      <c r="J339" s="192"/>
      <c r="K339" s="192"/>
      <c r="L339" s="192"/>
      <c r="M339" s="192"/>
      <c r="N339" s="192"/>
    </row>
    <row r="340" ht="15.75" customHeight="1">
      <c r="I340" s="192"/>
      <c r="J340" s="192"/>
      <c r="K340" s="192"/>
      <c r="L340" s="192"/>
      <c r="M340" s="192"/>
      <c r="N340" s="192"/>
    </row>
    <row r="341" ht="15.75" customHeight="1">
      <c r="I341" s="192"/>
      <c r="J341" s="192"/>
      <c r="K341" s="192"/>
      <c r="L341" s="192"/>
      <c r="M341" s="192"/>
      <c r="N341" s="192"/>
    </row>
    <row r="342" ht="15.75" customHeight="1">
      <c r="I342" s="192"/>
      <c r="J342" s="192"/>
      <c r="K342" s="192"/>
      <c r="L342" s="192"/>
      <c r="M342" s="192"/>
      <c r="N342" s="192"/>
    </row>
    <row r="343" ht="15.75" customHeight="1">
      <c r="I343" s="192"/>
      <c r="J343" s="192"/>
      <c r="K343" s="192"/>
      <c r="L343" s="192"/>
      <c r="M343" s="192"/>
      <c r="N343" s="192"/>
    </row>
    <row r="344" ht="15.75" customHeight="1">
      <c r="I344" s="192"/>
      <c r="J344" s="192"/>
      <c r="K344" s="192"/>
      <c r="L344" s="192"/>
      <c r="M344" s="192"/>
      <c r="N344" s="192"/>
    </row>
    <row r="345" ht="15.75" customHeight="1">
      <c r="I345" s="192"/>
      <c r="J345" s="192"/>
      <c r="K345" s="192"/>
      <c r="L345" s="192"/>
      <c r="M345" s="192"/>
      <c r="N345" s="192"/>
    </row>
    <row r="346" ht="15.75" customHeight="1">
      <c r="I346" s="192"/>
      <c r="J346" s="192"/>
      <c r="K346" s="192"/>
      <c r="L346" s="192"/>
      <c r="M346" s="192"/>
      <c r="N346" s="192"/>
    </row>
    <row r="347" ht="15.75" customHeight="1">
      <c r="I347" s="192"/>
      <c r="J347" s="192"/>
      <c r="K347" s="192"/>
      <c r="L347" s="192"/>
      <c r="M347" s="192"/>
      <c r="N347" s="192"/>
    </row>
    <row r="348" ht="15.75" customHeight="1">
      <c r="I348" s="192"/>
      <c r="J348" s="192"/>
      <c r="K348" s="192"/>
      <c r="L348" s="192"/>
      <c r="M348" s="192"/>
      <c r="N348" s="192"/>
    </row>
    <row r="349" ht="15.75" customHeight="1">
      <c r="I349" s="192"/>
      <c r="J349" s="192"/>
      <c r="K349" s="192"/>
      <c r="L349" s="192"/>
      <c r="M349" s="192"/>
      <c r="N349" s="192"/>
    </row>
    <row r="350" ht="15.75" customHeight="1">
      <c r="I350" s="192"/>
      <c r="J350" s="192"/>
      <c r="K350" s="192"/>
      <c r="L350" s="192"/>
      <c r="M350" s="192"/>
      <c r="N350" s="192"/>
    </row>
    <row r="351" ht="15.75" customHeight="1">
      <c r="I351" s="192"/>
      <c r="J351" s="192"/>
      <c r="K351" s="192"/>
      <c r="L351" s="192"/>
      <c r="M351" s="192"/>
      <c r="N351" s="192"/>
    </row>
    <row r="352" ht="15.75" customHeight="1">
      <c r="I352" s="192"/>
      <c r="J352" s="192"/>
      <c r="K352" s="192"/>
      <c r="L352" s="192"/>
      <c r="M352" s="192"/>
      <c r="N352" s="192"/>
    </row>
    <row r="353" ht="15.75" customHeight="1">
      <c r="I353" s="192"/>
      <c r="J353" s="192"/>
      <c r="K353" s="192"/>
      <c r="L353" s="192"/>
      <c r="M353" s="192"/>
      <c r="N353" s="192"/>
    </row>
    <row r="354" ht="15.75" customHeight="1">
      <c r="I354" s="192"/>
      <c r="J354" s="192"/>
      <c r="K354" s="192"/>
      <c r="L354" s="192"/>
      <c r="M354" s="192"/>
      <c r="N354" s="192"/>
    </row>
    <row r="355" ht="15.75" customHeight="1">
      <c r="I355" s="192"/>
      <c r="J355" s="192"/>
      <c r="K355" s="192"/>
      <c r="L355" s="192"/>
      <c r="M355" s="192"/>
      <c r="N355" s="192"/>
    </row>
    <row r="356" ht="15.75" customHeight="1">
      <c r="I356" s="192"/>
      <c r="J356" s="192"/>
      <c r="K356" s="192"/>
      <c r="L356" s="192"/>
      <c r="M356" s="192"/>
      <c r="N356" s="192"/>
    </row>
    <row r="357" ht="15.75" customHeight="1">
      <c r="I357" s="192"/>
      <c r="J357" s="192"/>
      <c r="K357" s="192"/>
      <c r="L357" s="192"/>
      <c r="M357" s="192"/>
      <c r="N357" s="192"/>
    </row>
    <row r="358" ht="15.75" customHeight="1">
      <c r="I358" s="192"/>
      <c r="J358" s="192"/>
      <c r="K358" s="192"/>
      <c r="L358" s="192"/>
      <c r="M358" s="192"/>
      <c r="N358" s="192"/>
    </row>
    <row r="359" ht="15.75" customHeight="1">
      <c r="I359" s="192"/>
      <c r="J359" s="192"/>
      <c r="K359" s="192"/>
      <c r="L359" s="192"/>
      <c r="M359" s="192"/>
      <c r="N359" s="192"/>
    </row>
    <row r="360" ht="15.75" customHeight="1">
      <c r="I360" s="192"/>
      <c r="J360" s="192"/>
      <c r="K360" s="192"/>
      <c r="L360" s="192"/>
      <c r="M360" s="192"/>
      <c r="N360" s="192"/>
    </row>
    <row r="361" ht="15.75" customHeight="1">
      <c r="I361" s="192"/>
      <c r="J361" s="192"/>
      <c r="K361" s="192"/>
      <c r="L361" s="192"/>
      <c r="M361" s="192"/>
      <c r="N361" s="192"/>
    </row>
    <row r="362" ht="15.75" customHeight="1">
      <c r="I362" s="192"/>
      <c r="J362" s="192"/>
      <c r="K362" s="192"/>
      <c r="L362" s="192"/>
      <c r="M362" s="192"/>
      <c r="N362" s="192"/>
    </row>
    <row r="363" ht="15.75" customHeight="1">
      <c r="I363" s="192"/>
      <c r="J363" s="192"/>
      <c r="K363" s="192"/>
      <c r="L363" s="192"/>
      <c r="M363" s="192"/>
      <c r="N363" s="192"/>
    </row>
    <row r="364" ht="15.75" customHeight="1">
      <c r="I364" s="192"/>
      <c r="J364" s="192"/>
      <c r="K364" s="192"/>
      <c r="L364" s="192"/>
      <c r="M364" s="192"/>
      <c r="N364" s="192"/>
    </row>
    <row r="365" ht="15.75" customHeight="1">
      <c r="I365" s="192"/>
      <c r="J365" s="192"/>
      <c r="K365" s="192"/>
      <c r="L365" s="192"/>
      <c r="M365" s="192"/>
      <c r="N365" s="192"/>
    </row>
    <row r="366" ht="15.75" customHeight="1">
      <c r="I366" s="192"/>
      <c r="J366" s="192"/>
      <c r="K366" s="192"/>
      <c r="L366" s="192"/>
      <c r="M366" s="192"/>
      <c r="N366" s="192"/>
    </row>
    <row r="367" ht="15.75" customHeight="1">
      <c r="I367" s="192"/>
      <c r="J367" s="192"/>
      <c r="K367" s="192"/>
      <c r="L367" s="192"/>
      <c r="M367" s="192"/>
      <c r="N367" s="192"/>
    </row>
    <row r="368" ht="15.75" customHeight="1">
      <c r="I368" s="192"/>
      <c r="J368" s="192"/>
      <c r="K368" s="192"/>
      <c r="L368" s="192"/>
      <c r="M368" s="192"/>
      <c r="N368" s="192"/>
    </row>
    <row r="369" ht="15.75" customHeight="1">
      <c r="I369" s="192"/>
      <c r="J369" s="192"/>
      <c r="K369" s="192"/>
      <c r="L369" s="192"/>
      <c r="M369" s="192"/>
      <c r="N369" s="192"/>
    </row>
    <row r="370" ht="15.75" customHeight="1">
      <c r="I370" s="192"/>
      <c r="J370" s="192"/>
      <c r="K370" s="192"/>
      <c r="L370" s="192"/>
      <c r="M370" s="192"/>
      <c r="N370" s="192"/>
    </row>
    <row r="371" ht="15.75" customHeight="1">
      <c r="I371" s="192"/>
      <c r="J371" s="192"/>
      <c r="K371" s="192"/>
      <c r="L371" s="192"/>
      <c r="M371" s="192"/>
      <c r="N371" s="192"/>
    </row>
    <row r="372" ht="15.75" customHeight="1">
      <c r="I372" s="192"/>
      <c r="J372" s="192"/>
      <c r="K372" s="192"/>
      <c r="L372" s="192"/>
      <c r="M372" s="192"/>
      <c r="N372" s="192"/>
    </row>
    <row r="373" ht="15.75" customHeight="1">
      <c r="I373" s="192"/>
      <c r="J373" s="192"/>
      <c r="K373" s="192"/>
      <c r="L373" s="192"/>
      <c r="M373" s="192"/>
      <c r="N373" s="192"/>
    </row>
    <row r="374" ht="15.75" customHeight="1">
      <c r="I374" s="192"/>
      <c r="J374" s="192"/>
      <c r="K374" s="192"/>
      <c r="L374" s="192"/>
      <c r="M374" s="192"/>
      <c r="N374" s="192"/>
    </row>
    <row r="375" ht="15.75" customHeight="1">
      <c r="I375" s="192"/>
      <c r="J375" s="192"/>
      <c r="K375" s="192"/>
      <c r="L375" s="192"/>
      <c r="M375" s="192"/>
      <c r="N375" s="192"/>
    </row>
    <row r="376" ht="15.75" customHeight="1">
      <c r="I376" s="192"/>
      <c r="J376" s="192"/>
      <c r="K376" s="192"/>
      <c r="L376" s="192"/>
      <c r="M376" s="192"/>
      <c r="N376" s="192"/>
    </row>
    <row r="377" ht="15.75" customHeight="1">
      <c r="I377" s="192"/>
      <c r="J377" s="192"/>
      <c r="K377" s="192"/>
      <c r="L377" s="192"/>
      <c r="M377" s="192"/>
      <c r="N377" s="192"/>
    </row>
    <row r="378" ht="15.75" customHeight="1">
      <c r="I378" s="192"/>
      <c r="J378" s="192"/>
      <c r="K378" s="192"/>
      <c r="L378" s="192"/>
      <c r="M378" s="192"/>
      <c r="N378" s="192"/>
    </row>
    <row r="379" ht="15.75" customHeight="1">
      <c r="I379" s="192"/>
      <c r="J379" s="192"/>
      <c r="K379" s="192"/>
      <c r="L379" s="192"/>
      <c r="M379" s="192"/>
      <c r="N379" s="192"/>
    </row>
    <row r="380" ht="15.75" customHeight="1">
      <c r="I380" s="192"/>
      <c r="J380" s="192"/>
      <c r="K380" s="192"/>
      <c r="L380" s="192"/>
      <c r="M380" s="192"/>
      <c r="N380" s="192"/>
    </row>
    <row r="381" ht="15.75" customHeight="1">
      <c r="I381" s="192"/>
      <c r="J381" s="192"/>
      <c r="K381" s="192"/>
      <c r="L381" s="192"/>
      <c r="M381" s="192"/>
      <c r="N381" s="192"/>
    </row>
    <row r="382" ht="15.75" customHeight="1">
      <c r="I382" s="192"/>
      <c r="J382" s="192"/>
      <c r="K382" s="192"/>
      <c r="L382" s="192"/>
      <c r="M382" s="192"/>
      <c r="N382" s="192"/>
    </row>
    <row r="383" ht="15.75" customHeight="1">
      <c r="I383" s="192"/>
      <c r="J383" s="192"/>
      <c r="K383" s="192"/>
      <c r="L383" s="192"/>
      <c r="M383" s="192"/>
      <c r="N383" s="192"/>
    </row>
    <row r="384" ht="15.75" customHeight="1">
      <c r="I384" s="192"/>
      <c r="J384" s="192"/>
      <c r="K384" s="192"/>
      <c r="L384" s="192"/>
      <c r="M384" s="192"/>
      <c r="N384" s="192"/>
    </row>
    <row r="385" ht="15.75" customHeight="1">
      <c r="I385" s="192"/>
      <c r="J385" s="192"/>
      <c r="K385" s="192"/>
      <c r="L385" s="192"/>
      <c r="M385" s="192"/>
      <c r="N385" s="192"/>
    </row>
    <row r="386" ht="15.75" customHeight="1">
      <c r="I386" s="192"/>
      <c r="J386" s="192"/>
      <c r="K386" s="192"/>
      <c r="L386" s="192"/>
      <c r="M386" s="192"/>
      <c r="N386" s="192"/>
    </row>
    <row r="387" ht="15.75" customHeight="1">
      <c r="I387" s="192"/>
      <c r="J387" s="192"/>
      <c r="K387" s="192"/>
      <c r="L387" s="192"/>
      <c r="M387" s="192"/>
      <c r="N387" s="192"/>
    </row>
    <row r="388" ht="15.75" customHeight="1">
      <c r="I388" s="192"/>
      <c r="J388" s="192"/>
      <c r="K388" s="192"/>
      <c r="L388" s="192"/>
      <c r="M388" s="192"/>
      <c r="N388" s="192"/>
    </row>
    <row r="389" ht="15.75" customHeight="1">
      <c r="I389" s="192"/>
      <c r="J389" s="192"/>
      <c r="K389" s="192"/>
      <c r="L389" s="192"/>
      <c r="M389" s="192"/>
      <c r="N389" s="192"/>
    </row>
    <row r="390" ht="15.75" customHeight="1">
      <c r="I390" s="192"/>
      <c r="J390" s="192"/>
      <c r="K390" s="192"/>
      <c r="L390" s="192"/>
      <c r="M390" s="192"/>
      <c r="N390" s="192"/>
    </row>
    <row r="391" ht="15.75" customHeight="1">
      <c r="I391" s="192"/>
      <c r="J391" s="192"/>
      <c r="K391" s="192"/>
      <c r="L391" s="192"/>
      <c r="M391" s="192"/>
      <c r="N391" s="192"/>
    </row>
    <row r="392" ht="15.75" customHeight="1">
      <c r="I392" s="192"/>
      <c r="J392" s="192"/>
      <c r="K392" s="192"/>
      <c r="L392" s="192"/>
      <c r="M392" s="192"/>
      <c r="N392" s="192"/>
    </row>
    <row r="393" ht="15.75" customHeight="1">
      <c r="I393" s="192"/>
      <c r="J393" s="192"/>
      <c r="K393" s="192"/>
      <c r="L393" s="192"/>
      <c r="M393" s="192"/>
      <c r="N393" s="192"/>
    </row>
    <row r="394" ht="15.75" customHeight="1">
      <c r="I394" s="192"/>
      <c r="J394" s="192"/>
      <c r="K394" s="192"/>
      <c r="L394" s="192"/>
      <c r="M394" s="192"/>
      <c r="N394" s="192"/>
    </row>
    <row r="395" ht="15.75" customHeight="1">
      <c r="I395" s="192"/>
      <c r="J395" s="192"/>
      <c r="K395" s="192"/>
      <c r="L395" s="192"/>
      <c r="M395" s="192"/>
      <c r="N395" s="192"/>
    </row>
    <row r="396" ht="15.75" customHeight="1">
      <c r="I396" s="192"/>
      <c r="J396" s="192"/>
      <c r="K396" s="192"/>
      <c r="L396" s="192"/>
      <c r="M396" s="192"/>
      <c r="N396" s="192"/>
    </row>
    <row r="397" ht="15.75" customHeight="1">
      <c r="I397" s="192"/>
      <c r="J397" s="192"/>
      <c r="K397" s="192"/>
      <c r="L397" s="192"/>
      <c r="M397" s="192"/>
      <c r="N397" s="192"/>
    </row>
    <row r="398" ht="15.75" customHeight="1">
      <c r="I398" s="192"/>
      <c r="J398" s="192"/>
      <c r="K398" s="192"/>
      <c r="L398" s="192"/>
      <c r="M398" s="192"/>
      <c r="N398" s="192"/>
    </row>
    <row r="399" ht="15.75" customHeight="1">
      <c r="I399" s="192"/>
      <c r="J399" s="192"/>
      <c r="K399" s="192"/>
      <c r="L399" s="192"/>
      <c r="M399" s="192"/>
      <c r="N399" s="192"/>
    </row>
    <row r="400" ht="15.75" customHeight="1">
      <c r="I400" s="192"/>
      <c r="J400" s="192"/>
      <c r="K400" s="192"/>
      <c r="L400" s="192"/>
      <c r="M400" s="192"/>
      <c r="N400" s="192"/>
    </row>
    <row r="401" ht="15.75" customHeight="1">
      <c r="I401" s="192"/>
      <c r="J401" s="192"/>
      <c r="K401" s="192"/>
      <c r="L401" s="192"/>
      <c r="M401" s="192"/>
      <c r="N401" s="192"/>
    </row>
    <row r="402" ht="15.75" customHeight="1">
      <c r="I402" s="192"/>
      <c r="J402" s="192"/>
      <c r="K402" s="192"/>
      <c r="L402" s="192"/>
      <c r="M402" s="192"/>
      <c r="N402" s="192"/>
    </row>
    <row r="403" ht="15.75" customHeight="1">
      <c r="I403" s="192"/>
      <c r="J403" s="192"/>
      <c r="K403" s="192"/>
      <c r="L403" s="192"/>
      <c r="M403" s="192"/>
      <c r="N403" s="192"/>
    </row>
    <row r="404" ht="15.75" customHeight="1">
      <c r="I404" s="192"/>
      <c r="J404" s="192"/>
      <c r="K404" s="192"/>
      <c r="L404" s="192"/>
      <c r="M404" s="192"/>
      <c r="N404" s="192"/>
    </row>
    <row r="405" ht="15.75" customHeight="1">
      <c r="I405" s="192"/>
      <c r="J405" s="192"/>
      <c r="K405" s="192"/>
      <c r="L405" s="192"/>
      <c r="M405" s="192"/>
      <c r="N405" s="192"/>
    </row>
    <row r="406" ht="15.75" customHeight="1">
      <c r="I406" s="192"/>
      <c r="J406" s="192"/>
      <c r="K406" s="192"/>
      <c r="L406" s="192"/>
      <c r="M406" s="192"/>
      <c r="N406" s="192"/>
    </row>
    <row r="407" ht="15.75" customHeight="1">
      <c r="I407" s="192"/>
      <c r="J407" s="192"/>
      <c r="K407" s="192"/>
      <c r="L407" s="192"/>
      <c r="M407" s="192"/>
      <c r="N407" s="192"/>
    </row>
    <row r="408" ht="15.75" customHeight="1">
      <c r="I408" s="192"/>
      <c r="J408" s="192"/>
      <c r="K408" s="192"/>
      <c r="L408" s="192"/>
      <c r="M408" s="192"/>
      <c r="N408" s="192"/>
    </row>
    <row r="409" ht="15.75" customHeight="1">
      <c r="I409" s="192"/>
      <c r="J409" s="192"/>
      <c r="K409" s="192"/>
      <c r="L409" s="192"/>
      <c r="M409" s="192"/>
      <c r="N409" s="192"/>
    </row>
    <row r="410" ht="15.75" customHeight="1">
      <c r="I410" s="192"/>
      <c r="J410" s="192"/>
      <c r="K410" s="192"/>
      <c r="L410" s="192"/>
      <c r="M410" s="192"/>
      <c r="N410" s="192"/>
    </row>
    <row r="411" ht="15.75" customHeight="1">
      <c r="I411" s="192"/>
      <c r="J411" s="192"/>
      <c r="K411" s="192"/>
      <c r="L411" s="192"/>
      <c r="M411" s="192"/>
      <c r="N411" s="192"/>
    </row>
    <row r="412" ht="15.75" customHeight="1">
      <c r="I412" s="192"/>
      <c r="J412" s="192"/>
      <c r="K412" s="192"/>
      <c r="L412" s="192"/>
      <c r="M412" s="192"/>
      <c r="N412" s="192"/>
    </row>
    <row r="413" ht="15.75" customHeight="1">
      <c r="I413" s="192"/>
      <c r="J413" s="192"/>
      <c r="K413" s="192"/>
      <c r="L413" s="192"/>
      <c r="M413" s="192"/>
      <c r="N413" s="192"/>
    </row>
    <row r="414" ht="15.75" customHeight="1">
      <c r="I414" s="192"/>
      <c r="J414" s="192"/>
      <c r="K414" s="192"/>
      <c r="L414" s="192"/>
      <c r="M414" s="192"/>
      <c r="N414" s="192"/>
    </row>
    <row r="415" ht="15.75" customHeight="1">
      <c r="I415" s="192"/>
      <c r="J415" s="192"/>
      <c r="K415" s="192"/>
      <c r="L415" s="192"/>
      <c r="M415" s="192"/>
      <c r="N415" s="192"/>
    </row>
    <row r="416" ht="15.75" customHeight="1">
      <c r="I416" s="192"/>
      <c r="J416" s="192"/>
      <c r="K416" s="192"/>
      <c r="L416" s="192"/>
      <c r="M416" s="192"/>
      <c r="N416" s="192"/>
    </row>
    <row r="417" ht="15.75" customHeight="1">
      <c r="I417" s="192"/>
      <c r="J417" s="192"/>
      <c r="K417" s="192"/>
      <c r="L417" s="192"/>
      <c r="M417" s="192"/>
      <c r="N417" s="192"/>
    </row>
    <row r="418" ht="15.75" customHeight="1">
      <c r="I418" s="192"/>
      <c r="J418" s="192"/>
      <c r="K418" s="192"/>
      <c r="L418" s="192"/>
      <c r="M418" s="192"/>
      <c r="N418" s="192"/>
    </row>
    <row r="419" ht="15.75" customHeight="1">
      <c r="I419" s="192"/>
      <c r="J419" s="192"/>
      <c r="K419" s="192"/>
      <c r="L419" s="192"/>
      <c r="M419" s="192"/>
      <c r="N419" s="192"/>
    </row>
    <row r="420" ht="15.75" customHeight="1">
      <c r="I420" s="192"/>
      <c r="J420" s="192"/>
      <c r="K420" s="192"/>
      <c r="L420" s="192"/>
      <c r="M420" s="192"/>
      <c r="N420" s="192"/>
    </row>
    <row r="421" ht="15.75" customHeight="1">
      <c r="I421" s="192"/>
      <c r="J421" s="192"/>
      <c r="K421" s="192"/>
      <c r="L421" s="192"/>
      <c r="M421" s="192"/>
      <c r="N421" s="192"/>
    </row>
    <row r="422" ht="15.75" customHeight="1">
      <c r="I422" s="192"/>
      <c r="J422" s="192"/>
      <c r="K422" s="192"/>
      <c r="L422" s="192"/>
      <c r="M422" s="192"/>
      <c r="N422" s="192"/>
    </row>
    <row r="423" ht="15.75" customHeight="1">
      <c r="I423" s="192"/>
      <c r="J423" s="192"/>
      <c r="K423" s="192"/>
      <c r="L423" s="192"/>
      <c r="M423" s="192"/>
      <c r="N423" s="192"/>
    </row>
    <row r="424" ht="15.75" customHeight="1">
      <c r="I424" s="192"/>
      <c r="J424" s="192"/>
      <c r="K424" s="192"/>
      <c r="L424" s="192"/>
      <c r="M424" s="192"/>
      <c r="N424" s="192"/>
    </row>
    <row r="425" ht="15.75" customHeight="1">
      <c r="I425" s="192"/>
      <c r="J425" s="192"/>
      <c r="K425" s="192"/>
      <c r="L425" s="192"/>
      <c r="M425" s="192"/>
      <c r="N425" s="192"/>
    </row>
    <row r="426" ht="15.75" customHeight="1">
      <c r="I426" s="192"/>
      <c r="J426" s="192"/>
      <c r="K426" s="192"/>
      <c r="L426" s="192"/>
      <c r="M426" s="192"/>
      <c r="N426" s="192"/>
    </row>
    <row r="427" ht="15.75" customHeight="1">
      <c r="I427" s="192"/>
      <c r="J427" s="192"/>
      <c r="K427" s="192"/>
      <c r="L427" s="192"/>
      <c r="M427" s="192"/>
      <c r="N427" s="192"/>
    </row>
    <row r="428" ht="15.75" customHeight="1">
      <c r="I428" s="192"/>
      <c r="J428" s="192"/>
      <c r="K428" s="192"/>
      <c r="L428" s="192"/>
      <c r="M428" s="192"/>
      <c r="N428" s="192"/>
    </row>
    <row r="429" ht="15.75" customHeight="1">
      <c r="I429" s="192"/>
      <c r="J429" s="192"/>
      <c r="K429" s="192"/>
      <c r="L429" s="192"/>
      <c r="M429" s="192"/>
      <c r="N429" s="192"/>
    </row>
    <row r="430" ht="15.75" customHeight="1">
      <c r="I430" s="192"/>
      <c r="J430" s="192"/>
      <c r="K430" s="192"/>
      <c r="L430" s="192"/>
      <c r="M430" s="192"/>
      <c r="N430" s="192"/>
    </row>
    <row r="431" ht="15.75" customHeight="1">
      <c r="I431" s="192"/>
      <c r="J431" s="192"/>
      <c r="K431" s="192"/>
      <c r="L431" s="192"/>
      <c r="M431" s="192"/>
      <c r="N431" s="192"/>
    </row>
    <row r="432" ht="15.75" customHeight="1">
      <c r="I432" s="192"/>
      <c r="J432" s="192"/>
      <c r="K432" s="192"/>
      <c r="L432" s="192"/>
      <c r="M432" s="192"/>
      <c r="N432" s="192"/>
    </row>
    <row r="433" ht="15.75" customHeight="1">
      <c r="I433" s="192"/>
      <c r="J433" s="192"/>
      <c r="K433" s="192"/>
      <c r="L433" s="192"/>
      <c r="M433" s="192"/>
      <c r="N433" s="192"/>
    </row>
    <row r="434" ht="15.75" customHeight="1">
      <c r="I434" s="192"/>
      <c r="J434" s="192"/>
      <c r="K434" s="192"/>
      <c r="L434" s="192"/>
      <c r="M434" s="192"/>
      <c r="N434" s="192"/>
    </row>
    <row r="435" ht="15.75" customHeight="1">
      <c r="I435" s="192"/>
      <c r="J435" s="192"/>
      <c r="K435" s="192"/>
      <c r="L435" s="192"/>
      <c r="M435" s="192"/>
      <c r="N435" s="192"/>
    </row>
    <row r="436" ht="15.75" customHeight="1">
      <c r="I436" s="192"/>
      <c r="J436" s="192"/>
      <c r="K436" s="192"/>
      <c r="L436" s="192"/>
      <c r="M436" s="192"/>
      <c r="N436" s="192"/>
    </row>
    <row r="437" ht="15.75" customHeight="1">
      <c r="I437" s="192"/>
      <c r="J437" s="192"/>
      <c r="K437" s="192"/>
      <c r="L437" s="192"/>
      <c r="M437" s="192"/>
      <c r="N437" s="192"/>
    </row>
    <row r="438" ht="15.75" customHeight="1">
      <c r="I438" s="192"/>
      <c r="J438" s="192"/>
      <c r="K438" s="192"/>
      <c r="L438" s="192"/>
      <c r="M438" s="192"/>
      <c r="N438" s="192"/>
    </row>
    <row r="439" ht="15.75" customHeight="1">
      <c r="I439" s="192"/>
      <c r="J439" s="192"/>
      <c r="K439" s="192"/>
      <c r="L439" s="192"/>
      <c r="M439" s="192"/>
      <c r="N439" s="192"/>
    </row>
    <row r="440" ht="15.75" customHeight="1">
      <c r="I440" s="192"/>
      <c r="J440" s="192"/>
      <c r="K440" s="192"/>
      <c r="L440" s="192"/>
      <c r="M440" s="192"/>
      <c r="N440" s="192"/>
    </row>
    <row r="441" ht="15.75" customHeight="1">
      <c r="I441" s="192"/>
      <c r="J441" s="192"/>
      <c r="K441" s="192"/>
      <c r="L441" s="192"/>
      <c r="M441" s="192"/>
      <c r="N441" s="192"/>
    </row>
    <row r="442" ht="15.75" customHeight="1">
      <c r="I442" s="192"/>
      <c r="J442" s="192"/>
      <c r="K442" s="192"/>
      <c r="L442" s="192"/>
      <c r="M442" s="192"/>
      <c r="N442" s="192"/>
    </row>
    <row r="443" ht="15.75" customHeight="1">
      <c r="I443" s="192"/>
      <c r="J443" s="192"/>
      <c r="K443" s="192"/>
      <c r="L443" s="192"/>
      <c r="M443" s="192"/>
      <c r="N443" s="192"/>
    </row>
    <row r="444" ht="15.75" customHeight="1">
      <c r="I444" s="192"/>
      <c r="J444" s="192"/>
      <c r="K444" s="192"/>
      <c r="L444" s="192"/>
      <c r="M444" s="192"/>
      <c r="N444" s="192"/>
    </row>
    <row r="445" ht="15.75" customHeight="1">
      <c r="I445" s="192"/>
      <c r="J445" s="192"/>
      <c r="K445" s="192"/>
      <c r="L445" s="192"/>
      <c r="M445" s="192"/>
      <c r="N445" s="192"/>
    </row>
    <row r="446" ht="15.75" customHeight="1">
      <c r="I446" s="192"/>
      <c r="J446" s="192"/>
      <c r="K446" s="192"/>
      <c r="L446" s="192"/>
      <c r="M446" s="192"/>
      <c r="N446" s="192"/>
    </row>
    <row r="447" ht="15.75" customHeight="1">
      <c r="I447" s="192"/>
      <c r="J447" s="192"/>
      <c r="K447" s="192"/>
      <c r="L447" s="192"/>
      <c r="M447" s="192"/>
      <c r="N447" s="192"/>
    </row>
    <row r="448" ht="15.75" customHeight="1">
      <c r="I448" s="192"/>
      <c r="J448" s="192"/>
      <c r="K448" s="192"/>
      <c r="L448" s="192"/>
      <c r="M448" s="192"/>
      <c r="N448" s="192"/>
    </row>
    <row r="449" ht="15.75" customHeight="1">
      <c r="I449" s="192"/>
      <c r="J449" s="192"/>
      <c r="K449" s="192"/>
      <c r="L449" s="192"/>
      <c r="M449" s="192"/>
      <c r="N449" s="192"/>
    </row>
    <row r="450" ht="15.75" customHeight="1">
      <c r="I450" s="192"/>
      <c r="J450" s="192"/>
      <c r="K450" s="192"/>
      <c r="L450" s="192"/>
      <c r="M450" s="192"/>
      <c r="N450" s="192"/>
    </row>
    <row r="451" ht="15.75" customHeight="1">
      <c r="I451" s="192"/>
      <c r="J451" s="192"/>
      <c r="K451" s="192"/>
      <c r="L451" s="192"/>
      <c r="M451" s="192"/>
      <c r="N451" s="192"/>
    </row>
    <row r="452" ht="15.75" customHeight="1">
      <c r="I452" s="192"/>
      <c r="J452" s="192"/>
      <c r="K452" s="192"/>
      <c r="L452" s="192"/>
      <c r="M452" s="192"/>
      <c r="N452" s="192"/>
    </row>
    <row r="453" ht="15.75" customHeight="1">
      <c r="I453" s="192"/>
      <c r="J453" s="192"/>
      <c r="K453" s="192"/>
      <c r="L453" s="192"/>
      <c r="M453" s="192"/>
      <c r="N453" s="192"/>
    </row>
    <row r="454" ht="15.75" customHeight="1">
      <c r="I454" s="192"/>
      <c r="J454" s="192"/>
      <c r="K454" s="192"/>
      <c r="L454" s="192"/>
      <c r="M454" s="192"/>
      <c r="N454" s="192"/>
    </row>
    <row r="455" ht="15.75" customHeight="1">
      <c r="I455" s="192"/>
      <c r="J455" s="192"/>
      <c r="K455" s="192"/>
      <c r="L455" s="192"/>
      <c r="M455" s="192"/>
      <c r="N455" s="192"/>
    </row>
    <row r="456" ht="15.75" customHeight="1">
      <c r="I456" s="192"/>
      <c r="J456" s="192"/>
      <c r="K456" s="192"/>
      <c r="L456" s="192"/>
      <c r="M456" s="192"/>
      <c r="N456" s="192"/>
    </row>
    <row r="457" ht="15.75" customHeight="1">
      <c r="I457" s="192"/>
      <c r="J457" s="192"/>
      <c r="K457" s="192"/>
      <c r="L457" s="192"/>
      <c r="M457" s="192"/>
      <c r="N457" s="192"/>
    </row>
    <row r="458" ht="15.75" customHeight="1">
      <c r="I458" s="192"/>
      <c r="J458" s="192"/>
      <c r="K458" s="192"/>
      <c r="L458" s="192"/>
      <c r="M458" s="192"/>
      <c r="N458" s="192"/>
    </row>
    <row r="459" ht="15.75" customHeight="1">
      <c r="I459" s="192"/>
      <c r="J459" s="192"/>
      <c r="K459" s="192"/>
      <c r="L459" s="192"/>
      <c r="M459" s="192"/>
      <c r="N459" s="192"/>
    </row>
    <row r="460" ht="15.75" customHeight="1">
      <c r="I460" s="192"/>
      <c r="J460" s="192"/>
      <c r="K460" s="192"/>
      <c r="L460" s="192"/>
      <c r="M460" s="192"/>
      <c r="N460" s="192"/>
    </row>
    <row r="461" ht="15.75" customHeight="1">
      <c r="I461" s="192"/>
      <c r="J461" s="192"/>
      <c r="K461" s="192"/>
      <c r="L461" s="192"/>
      <c r="M461" s="192"/>
      <c r="N461" s="192"/>
    </row>
    <row r="462" ht="15.75" customHeight="1">
      <c r="I462" s="192"/>
      <c r="J462" s="192"/>
      <c r="K462" s="192"/>
      <c r="L462" s="192"/>
      <c r="M462" s="192"/>
      <c r="N462" s="192"/>
    </row>
    <row r="463" ht="15.75" customHeight="1">
      <c r="I463" s="192"/>
      <c r="J463" s="192"/>
      <c r="K463" s="192"/>
      <c r="L463" s="192"/>
      <c r="M463" s="192"/>
      <c r="N463" s="192"/>
    </row>
    <row r="464" ht="15.75" customHeight="1">
      <c r="I464" s="192"/>
      <c r="J464" s="192"/>
      <c r="K464" s="192"/>
      <c r="L464" s="192"/>
      <c r="M464" s="192"/>
      <c r="N464" s="192"/>
    </row>
    <row r="465" ht="15.75" customHeight="1">
      <c r="I465" s="192"/>
      <c r="J465" s="192"/>
      <c r="K465" s="192"/>
      <c r="L465" s="192"/>
      <c r="M465" s="192"/>
      <c r="N465" s="192"/>
    </row>
    <row r="466" ht="15.75" customHeight="1">
      <c r="I466" s="192"/>
      <c r="J466" s="192"/>
      <c r="K466" s="192"/>
      <c r="L466" s="192"/>
      <c r="M466" s="192"/>
      <c r="N466" s="192"/>
    </row>
    <row r="467" ht="15.75" customHeight="1">
      <c r="I467" s="192"/>
      <c r="J467" s="192"/>
      <c r="K467" s="192"/>
      <c r="L467" s="192"/>
      <c r="M467" s="192"/>
      <c r="N467" s="192"/>
    </row>
    <row r="468" ht="15.75" customHeight="1">
      <c r="I468" s="192"/>
      <c r="J468" s="192"/>
      <c r="K468" s="192"/>
      <c r="L468" s="192"/>
      <c r="M468" s="192"/>
      <c r="N468" s="192"/>
    </row>
    <row r="469" ht="15.75" customHeight="1">
      <c r="I469" s="192"/>
      <c r="J469" s="192"/>
      <c r="K469" s="192"/>
      <c r="L469" s="192"/>
      <c r="M469" s="192"/>
      <c r="N469" s="192"/>
    </row>
    <row r="470" ht="15.75" customHeight="1">
      <c r="I470" s="192"/>
      <c r="J470" s="192"/>
      <c r="K470" s="192"/>
      <c r="L470" s="192"/>
      <c r="M470" s="192"/>
      <c r="N470" s="192"/>
    </row>
    <row r="471" ht="15.75" customHeight="1">
      <c r="I471" s="192"/>
      <c r="J471" s="192"/>
      <c r="K471" s="192"/>
      <c r="L471" s="192"/>
      <c r="M471" s="192"/>
      <c r="N471" s="192"/>
    </row>
    <row r="472" ht="15.75" customHeight="1">
      <c r="I472" s="192"/>
      <c r="J472" s="192"/>
      <c r="K472" s="192"/>
      <c r="L472" s="192"/>
      <c r="M472" s="192"/>
      <c r="N472" s="192"/>
    </row>
    <row r="473" ht="15.75" customHeight="1">
      <c r="I473" s="192"/>
      <c r="J473" s="192"/>
      <c r="K473" s="192"/>
      <c r="L473" s="192"/>
      <c r="M473" s="192"/>
      <c r="N473" s="192"/>
    </row>
    <row r="474" ht="15.75" customHeight="1">
      <c r="I474" s="192"/>
      <c r="J474" s="192"/>
      <c r="K474" s="192"/>
      <c r="L474" s="192"/>
      <c r="M474" s="192"/>
      <c r="N474" s="192"/>
    </row>
    <row r="475" ht="15.75" customHeight="1">
      <c r="I475" s="192"/>
      <c r="J475" s="192"/>
      <c r="K475" s="192"/>
      <c r="L475" s="192"/>
      <c r="M475" s="192"/>
      <c r="N475" s="192"/>
    </row>
    <row r="476" ht="15.75" customHeight="1">
      <c r="I476" s="192"/>
      <c r="J476" s="192"/>
      <c r="K476" s="192"/>
      <c r="L476" s="192"/>
      <c r="M476" s="192"/>
      <c r="N476" s="192"/>
    </row>
    <row r="477" ht="15.75" customHeight="1">
      <c r="I477" s="192"/>
      <c r="J477" s="192"/>
      <c r="K477" s="192"/>
      <c r="L477" s="192"/>
      <c r="M477" s="192"/>
      <c r="N477" s="192"/>
    </row>
    <row r="478" ht="15.75" customHeight="1">
      <c r="I478" s="192"/>
      <c r="J478" s="192"/>
      <c r="K478" s="192"/>
      <c r="L478" s="192"/>
      <c r="M478" s="192"/>
      <c r="N478" s="192"/>
    </row>
    <row r="479" ht="15.75" customHeight="1">
      <c r="I479" s="192"/>
      <c r="J479" s="192"/>
      <c r="K479" s="192"/>
      <c r="L479" s="192"/>
      <c r="M479" s="192"/>
      <c r="N479" s="192"/>
    </row>
    <row r="480" ht="15.75" customHeight="1">
      <c r="I480" s="192"/>
      <c r="J480" s="192"/>
      <c r="K480" s="192"/>
      <c r="L480" s="192"/>
      <c r="M480" s="192"/>
      <c r="N480" s="192"/>
    </row>
    <row r="481" ht="15.75" customHeight="1">
      <c r="I481" s="192"/>
      <c r="J481" s="192"/>
      <c r="K481" s="192"/>
      <c r="L481" s="192"/>
      <c r="M481" s="192"/>
      <c r="N481" s="192"/>
    </row>
    <row r="482" ht="15.75" customHeight="1">
      <c r="I482" s="192"/>
      <c r="J482" s="192"/>
      <c r="K482" s="192"/>
      <c r="L482" s="192"/>
      <c r="M482" s="192"/>
      <c r="N482" s="192"/>
    </row>
    <row r="483" ht="15.75" customHeight="1">
      <c r="I483" s="192"/>
      <c r="J483" s="192"/>
      <c r="K483" s="192"/>
      <c r="L483" s="192"/>
      <c r="M483" s="192"/>
      <c r="N483" s="192"/>
    </row>
    <row r="484" ht="15.75" customHeight="1">
      <c r="I484" s="192"/>
      <c r="J484" s="192"/>
      <c r="K484" s="192"/>
      <c r="L484" s="192"/>
      <c r="M484" s="192"/>
      <c r="N484" s="192"/>
    </row>
    <row r="485" ht="15.75" customHeight="1">
      <c r="I485" s="192"/>
      <c r="J485" s="192"/>
      <c r="K485" s="192"/>
      <c r="L485" s="192"/>
      <c r="M485" s="192"/>
      <c r="N485" s="192"/>
    </row>
    <row r="486" ht="15.75" customHeight="1">
      <c r="I486" s="192"/>
      <c r="J486" s="192"/>
      <c r="K486" s="192"/>
      <c r="L486" s="192"/>
      <c r="M486" s="192"/>
      <c r="N486" s="192"/>
    </row>
    <row r="487" ht="15.75" customHeight="1">
      <c r="I487" s="192"/>
      <c r="J487" s="192"/>
      <c r="K487" s="192"/>
      <c r="L487" s="192"/>
      <c r="M487" s="192"/>
      <c r="N487" s="192"/>
    </row>
    <row r="488" ht="15.75" customHeight="1">
      <c r="I488" s="192"/>
      <c r="J488" s="192"/>
      <c r="K488" s="192"/>
      <c r="L488" s="192"/>
      <c r="M488" s="192"/>
      <c r="N488" s="192"/>
    </row>
    <row r="489" ht="15.75" customHeight="1">
      <c r="I489" s="192"/>
      <c r="J489" s="192"/>
      <c r="K489" s="192"/>
      <c r="L489" s="192"/>
      <c r="M489" s="192"/>
      <c r="N489" s="192"/>
    </row>
    <row r="490" ht="15.75" customHeight="1">
      <c r="I490" s="192"/>
      <c r="J490" s="192"/>
      <c r="K490" s="192"/>
      <c r="L490" s="192"/>
      <c r="M490" s="192"/>
      <c r="N490" s="192"/>
    </row>
    <row r="491" ht="15.75" customHeight="1">
      <c r="I491" s="192"/>
      <c r="J491" s="192"/>
      <c r="K491" s="192"/>
      <c r="L491" s="192"/>
      <c r="M491" s="192"/>
      <c r="N491" s="192"/>
    </row>
    <row r="492" ht="15.75" customHeight="1">
      <c r="I492" s="192"/>
      <c r="J492" s="192"/>
      <c r="K492" s="192"/>
      <c r="L492" s="192"/>
      <c r="M492" s="192"/>
      <c r="N492" s="192"/>
    </row>
    <row r="493" ht="15.75" customHeight="1">
      <c r="I493" s="192"/>
      <c r="J493" s="192"/>
      <c r="K493" s="192"/>
      <c r="L493" s="192"/>
      <c r="M493" s="192"/>
      <c r="N493" s="192"/>
    </row>
    <row r="494" ht="15.75" customHeight="1">
      <c r="I494" s="192"/>
      <c r="J494" s="192"/>
      <c r="K494" s="192"/>
      <c r="L494" s="192"/>
      <c r="M494" s="192"/>
      <c r="N494" s="192"/>
    </row>
    <row r="495" ht="15.75" customHeight="1">
      <c r="I495" s="192"/>
      <c r="J495" s="192"/>
      <c r="K495" s="192"/>
      <c r="L495" s="192"/>
      <c r="M495" s="192"/>
      <c r="N495" s="192"/>
    </row>
    <row r="496" ht="15.75" customHeight="1">
      <c r="I496" s="192"/>
      <c r="J496" s="192"/>
      <c r="K496" s="192"/>
      <c r="L496" s="192"/>
      <c r="M496" s="192"/>
      <c r="N496" s="192"/>
    </row>
    <row r="497" ht="15.75" customHeight="1">
      <c r="I497" s="192"/>
      <c r="J497" s="192"/>
      <c r="K497" s="192"/>
      <c r="L497" s="192"/>
      <c r="M497" s="192"/>
      <c r="N497" s="192"/>
    </row>
    <row r="498" ht="15.75" customHeight="1">
      <c r="I498" s="192"/>
      <c r="J498" s="192"/>
      <c r="K498" s="192"/>
      <c r="L498" s="192"/>
      <c r="M498" s="192"/>
      <c r="N498" s="192"/>
    </row>
    <row r="499" ht="15.75" customHeight="1">
      <c r="I499" s="192"/>
      <c r="J499" s="192"/>
      <c r="K499" s="192"/>
      <c r="L499" s="192"/>
      <c r="M499" s="192"/>
      <c r="N499" s="192"/>
    </row>
    <row r="500" ht="15.75" customHeight="1">
      <c r="I500" s="192"/>
      <c r="J500" s="192"/>
      <c r="K500" s="192"/>
      <c r="L500" s="192"/>
      <c r="M500" s="192"/>
      <c r="N500" s="192"/>
    </row>
    <row r="501" ht="15.75" customHeight="1">
      <c r="I501" s="192"/>
      <c r="J501" s="192"/>
      <c r="K501" s="192"/>
      <c r="L501" s="192"/>
      <c r="M501" s="192"/>
      <c r="N501" s="192"/>
    </row>
    <row r="502" ht="15.75" customHeight="1">
      <c r="I502" s="192"/>
      <c r="J502" s="192"/>
      <c r="K502" s="192"/>
      <c r="L502" s="192"/>
      <c r="M502" s="192"/>
      <c r="N502" s="192"/>
    </row>
    <row r="503" ht="15.75" customHeight="1">
      <c r="I503" s="192"/>
      <c r="J503" s="192"/>
      <c r="K503" s="192"/>
      <c r="L503" s="192"/>
      <c r="M503" s="192"/>
      <c r="N503" s="192"/>
    </row>
    <row r="504" ht="15.75" customHeight="1">
      <c r="I504" s="192"/>
      <c r="J504" s="192"/>
      <c r="K504" s="192"/>
      <c r="L504" s="192"/>
      <c r="M504" s="192"/>
      <c r="N504" s="192"/>
    </row>
    <row r="505" ht="15.75" customHeight="1">
      <c r="I505" s="192"/>
      <c r="J505" s="192"/>
      <c r="K505" s="192"/>
      <c r="L505" s="192"/>
      <c r="M505" s="192"/>
      <c r="N505" s="192"/>
    </row>
    <row r="506" ht="15.75" customHeight="1">
      <c r="I506" s="192"/>
      <c r="J506" s="192"/>
      <c r="K506" s="192"/>
      <c r="L506" s="192"/>
      <c r="M506" s="192"/>
      <c r="N506" s="192"/>
    </row>
    <row r="507" ht="15.75" customHeight="1">
      <c r="I507" s="192"/>
      <c r="J507" s="192"/>
      <c r="K507" s="192"/>
      <c r="L507" s="192"/>
      <c r="M507" s="192"/>
      <c r="N507" s="192"/>
    </row>
    <row r="508" ht="15.75" customHeight="1">
      <c r="I508" s="192"/>
      <c r="J508" s="192"/>
      <c r="K508" s="192"/>
      <c r="L508" s="192"/>
      <c r="M508" s="192"/>
      <c r="N508" s="192"/>
    </row>
    <row r="509" ht="15.75" customHeight="1">
      <c r="I509" s="192"/>
      <c r="J509" s="192"/>
      <c r="K509" s="192"/>
      <c r="L509" s="192"/>
      <c r="M509" s="192"/>
      <c r="N509" s="192"/>
    </row>
    <row r="510" ht="15.75" customHeight="1">
      <c r="I510" s="192"/>
      <c r="J510" s="192"/>
      <c r="K510" s="192"/>
      <c r="L510" s="192"/>
      <c r="M510" s="192"/>
      <c r="N510" s="192"/>
    </row>
    <row r="511" ht="15.75" customHeight="1">
      <c r="I511" s="192"/>
      <c r="J511" s="192"/>
      <c r="K511" s="192"/>
      <c r="L511" s="192"/>
      <c r="M511" s="192"/>
      <c r="N511" s="192"/>
    </row>
    <row r="512" ht="15.75" customHeight="1">
      <c r="I512" s="192"/>
      <c r="J512" s="192"/>
      <c r="K512" s="192"/>
      <c r="L512" s="192"/>
      <c r="M512" s="192"/>
      <c r="N512" s="192"/>
    </row>
    <row r="513" ht="15.75" customHeight="1">
      <c r="I513" s="192"/>
      <c r="J513" s="192"/>
      <c r="K513" s="192"/>
      <c r="L513" s="192"/>
      <c r="M513" s="192"/>
      <c r="N513" s="192"/>
    </row>
    <row r="514" ht="15.75" customHeight="1">
      <c r="I514" s="192"/>
      <c r="J514" s="192"/>
      <c r="K514" s="192"/>
      <c r="L514" s="192"/>
      <c r="M514" s="192"/>
      <c r="N514" s="192"/>
    </row>
    <row r="515" ht="15.75" customHeight="1">
      <c r="I515" s="192"/>
      <c r="J515" s="192"/>
      <c r="K515" s="192"/>
      <c r="L515" s="192"/>
      <c r="M515" s="192"/>
      <c r="N515" s="192"/>
    </row>
    <row r="516" ht="15.75" customHeight="1">
      <c r="I516" s="192"/>
      <c r="J516" s="192"/>
      <c r="K516" s="192"/>
      <c r="L516" s="192"/>
      <c r="M516" s="192"/>
      <c r="N516" s="192"/>
    </row>
    <row r="517" ht="15.75" customHeight="1">
      <c r="I517" s="192"/>
      <c r="J517" s="192"/>
      <c r="K517" s="192"/>
      <c r="L517" s="192"/>
      <c r="M517" s="192"/>
      <c r="N517" s="192"/>
    </row>
    <row r="518" ht="15.75" customHeight="1">
      <c r="I518" s="192"/>
      <c r="J518" s="192"/>
      <c r="K518" s="192"/>
      <c r="L518" s="192"/>
      <c r="M518" s="192"/>
      <c r="N518" s="192"/>
    </row>
    <row r="519" ht="15.75" customHeight="1">
      <c r="I519" s="192"/>
      <c r="J519" s="192"/>
      <c r="K519" s="192"/>
      <c r="L519" s="192"/>
      <c r="M519" s="192"/>
      <c r="N519" s="192"/>
    </row>
    <row r="520" ht="15.75" customHeight="1">
      <c r="I520" s="192"/>
      <c r="J520" s="192"/>
      <c r="K520" s="192"/>
      <c r="L520" s="192"/>
      <c r="M520" s="192"/>
      <c r="N520" s="192"/>
    </row>
    <row r="521" ht="15.75" customHeight="1">
      <c r="I521" s="192"/>
      <c r="J521" s="192"/>
      <c r="K521" s="192"/>
      <c r="L521" s="192"/>
      <c r="M521" s="192"/>
      <c r="N521" s="192"/>
    </row>
    <row r="522" ht="15.75" customHeight="1">
      <c r="I522" s="192"/>
      <c r="J522" s="192"/>
      <c r="K522" s="192"/>
      <c r="L522" s="192"/>
      <c r="M522" s="192"/>
      <c r="N522" s="192"/>
    </row>
    <row r="523" ht="15.75" customHeight="1">
      <c r="I523" s="192"/>
      <c r="J523" s="192"/>
      <c r="K523" s="192"/>
      <c r="L523" s="192"/>
      <c r="M523" s="192"/>
      <c r="N523" s="192"/>
    </row>
    <row r="524" ht="15.75" customHeight="1">
      <c r="I524" s="192"/>
      <c r="J524" s="192"/>
      <c r="K524" s="192"/>
      <c r="L524" s="192"/>
      <c r="M524" s="192"/>
      <c r="N524" s="192"/>
    </row>
    <row r="525" ht="15.75" customHeight="1">
      <c r="I525" s="192"/>
      <c r="J525" s="192"/>
      <c r="K525" s="192"/>
      <c r="L525" s="192"/>
      <c r="M525" s="192"/>
      <c r="N525" s="192"/>
    </row>
    <row r="526" ht="15.75" customHeight="1">
      <c r="I526" s="192"/>
      <c r="J526" s="192"/>
      <c r="K526" s="192"/>
      <c r="L526" s="192"/>
      <c r="M526" s="192"/>
      <c r="N526" s="192"/>
    </row>
    <row r="527" ht="15.75" customHeight="1">
      <c r="I527" s="192"/>
      <c r="J527" s="192"/>
      <c r="K527" s="192"/>
      <c r="L527" s="192"/>
      <c r="M527" s="192"/>
      <c r="N527" s="192"/>
    </row>
    <row r="528" ht="15.75" customHeight="1">
      <c r="I528" s="192"/>
      <c r="J528" s="192"/>
      <c r="K528" s="192"/>
      <c r="L528" s="192"/>
      <c r="M528" s="192"/>
      <c r="N528" s="192"/>
    </row>
    <row r="529" ht="15.75" customHeight="1">
      <c r="I529" s="192"/>
      <c r="J529" s="192"/>
      <c r="K529" s="192"/>
      <c r="L529" s="192"/>
      <c r="M529" s="192"/>
      <c r="N529" s="192"/>
    </row>
    <row r="530" ht="15.75" customHeight="1">
      <c r="I530" s="192"/>
      <c r="J530" s="192"/>
      <c r="K530" s="192"/>
      <c r="L530" s="192"/>
      <c r="M530" s="192"/>
      <c r="N530" s="192"/>
    </row>
    <row r="531" ht="15.75" customHeight="1">
      <c r="I531" s="192"/>
      <c r="J531" s="192"/>
      <c r="K531" s="192"/>
      <c r="L531" s="192"/>
      <c r="M531" s="192"/>
      <c r="N531" s="192"/>
    </row>
    <row r="532" ht="15.75" customHeight="1">
      <c r="I532" s="192"/>
      <c r="J532" s="192"/>
      <c r="K532" s="192"/>
      <c r="L532" s="192"/>
      <c r="M532" s="192"/>
      <c r="N532" s="192"/>
    </row>
    <row r="533" ht="15.75" customHeight="1">
      <c r="I533" s="192"/>
      <c r="J533" s="192"/>
      <c r="K533" s="192"/>
      <c r="L533" s="192"/>
      <c r="M533" s="192"/>
      <c r="N533" s="192"/>
    </row>
    <row r="534" ht="15.75" customHeight="1">
      <c r="I534" s="192"/>
      <c r="J534" s="192"/>
      <c r="K534" s="192"/>
      <c r="L534" s="192"/>
      <c r="M534" s="192"/>
      <c r="N534" s="192"/>
    </row>
    <row r="535" ht="15.75" customHeight="1">
      <c r="I535" s="192"/>
      <c r="J535" s="192"/>
      <c r="K535" s="192"/>
      <c r="L535" s="192"/>
      <c r="M535" s="192"/>
      <c r="N535" s="192"/>
    </row>
    <row r="536" ht="15.75" customHeight="1">
      <c r="I536" s="192"/>
      <c r="J536" s="192"/>
      <c r="K536" s="192"/>
      <c r="L536" s="192"/>
      <c r="M536" s="192"/>
      <c r="N536" s="192"/>
    </row>
    <row r="537" ht="15.75" customHeight="1">
      <c r="I537" s="192"/>
      <c r="J537" s="192"/>
      <c r="K537" s="192"/>
      <c r="L537" s="192"/>
      <c r="M537" s="192"/>
      <c r="N537" s="192"/>
    </row>
    <row r="538" ht="15.75" customHeight="1">
      <c r="I538" s="192"/>
      <c r="J538" s="192"/>
      <c r="K538" s="192"/>
      <c r="L538" s="192"/>
      <c r="M538" s="192"/>
      <c r="N538" s="192"/>
    </row>
    <row r="539" ht="15.75" customHeight="1">
      <c r="I539" s="192"/>
      <c r="J539" s="192"/>
      <c r="K539" s="192"/>
      <c r="L539" s="192"/>
      <c r="M539" s="192"/>
      <c r="N539" s="192"/>
    </row>
    <row r="540" ht="15.75" customHeight="1">
      <c r="I540" s="192"/>
      <c r="J540" s="192"/>
      <c r="K540" s="192"/>
      <c r="L540" s="192"/>
      <c r="M540" s="192"/>
      <c r="N540" s="192"/>
    </row>
    <row r="541" ht="15.75" customHeight="1">
      <c r="I541" s="192"/>
      <c r="J541" s="192"/>
      <c r="K541" s="192"/>
      <c r="L541" s="192"/>
      <c r="M541" s="192"/>
      <c r="N541" s="192"/>
    </row>
    <row r="542" ht="15.75" customHeight="1">
      <c r="I542" s="192"/>
      <c r="J542" s="192"/>
      <c r="K542" s="192"/>
      <c r="L542" s="192"/>
      <c r="M542" s="192"/>
      <c r="N542" s="192"/>
    </row>
    <row r="543" ht="15.75" customHeight="1">
      <c r="I543" s="192"/>
      <c r="J543" s="192"/>
      <c r="K543" s="192"/>
      <c r="L543" s="192"/>
      <c r="M543" s="192"/>
      <c r="N543" s="192"/>
    </row>
    <row r="544" ht="15.75" customHeight="1">
      <c r="I544" s="192"/>
      <c r="J544" s="192"/>
      <c r="K544" s="192"/>
      <c r="L544" s="192"/>
      <c r="M544" s="192"/>
      <c r="N544" s="192"/>
    </row>
    <row r="545" ht="15.75" customHeight="1">
      <c r="I545" s="192"/>
      <c r="J545" s="192"/>
      <c r="K545" s="192"/>
      <c r="L545" s="192"/>
      <c r="M545" s="192"/>
      <c r="N545" s="192"/>
    </row>
    <row r="546" ht="15.75" customHeight="1">
      <c r="I546" s="192"/>
      <c r="J546" s="192"/>
      <c r="K546" s="192"/>
      <c r="L546" s="192"/>
      <c r="M546" s="192"/>
      <c r="N546" s="192"/>
    </row>
    <row r="547" ht="15.75" customHeight="1">
      <c r="I547" s="192"/>
      <c r="J547" s="192"/>
      <c r="K547" s="192"/>
      <c r="L547" s="192"/>
      <c r="M547" s="192"/>
      <c r="N547" s="192"/>
    </row>
    <row r="548" ht="15.75" customHeight="1">
      <c r="I548" s="192"/>
      <c r="J548" s="192"/>
      <c r="K548" s="192"/>
      <c r="L548" s="192"/>
      <c r="M548" s="192"/>
      <c r="N548" s="192"/>
    </row>
    <row r="549" ht="15.75" customHeight="1">
      <c r="I549" s="192"/>
      <c r="J549" s="192"/>
      <c r="K549" s="192"/>
      <c r="L549" s="192"/>
      <c r="M549" s="192"/>
      <c r="N549" s="192"/>
    </row>
    <row r="550" ht="15.75" customHeight="1">
      <c r="I550" s="192"/>
      <c r="J550" s="192"/>
      <c r="K550" s="192"/>
      <c r="L550" s="192"/>
      <c r="M550" s="192"/>
      <c r="N550" s="192"/>
    </row>
    <row r="551" ht="15.75" customHeight="1">
      <c r="I551" s="192"/>
      <c r="J551" s="192"/>
      <c r="K551" s="192"/>
      <c r="L551" s="192"/>
      <c r="M551" s="192"/>
      <c r="N551" s="192"/>
    </row>
    <row r="552" ht="15.75" customHeight="1">
      <c r="I552" s="192"/>
      <c r="J552" s="192"/>
      <c r="K552" s="192"/>
      <c r="L552" s="192"/>
      <c r="M552" s="192"/>
      <c r="N552" s="192"/>
    </row>
    <row r="553" ht="15.75" customHeight="1">
      <c r="I553" s="192"/>
      <c r="J553" s="192"/>
      <c r="K553" s="192"/>
      <c r="L553" s="192"/>
      <c r="M553" s="192"/>
      <c r="N553" s="192"/>
    </row>
    <row r="554" ht="15.75" customHeight="1">
      <c r="I554" s="192"/>
      <c r="J554" s="192"/>
      <c r="K554" s="192"/>
      <c r="L554" s="192"/>
      <c r="M554" s="192"/>
      <c r="N554" s="192"/>
    </row>
    <row r="555" ht="15.75" customHeight="1">
      <c r="I555" s="192"/>
      <c r="J555" s="192"/>
      <c r="K555" s="192"/>
      <c r="L555" s="192"/>
      <c r="M555" s="192"/>
      <c r="N555" s="192"/>
    </row>
    <row r="556" ht="15.75" customHeight="1">
      <c r="I556" s="192"/>
      <c r="J556" s="192"/>
      <c r="K556" s="192"/>
      <c r="L556" s="192"/>
      <c r="M556" s="192"/>
      <c r="N556" s="192"/>
    </row>
    <row r="557" ht="15.75" customHeight="1">
      <c r="I557" s="192"/>
      <c r="J557" s="192"/>
      <c r="K557" s="192"/>
      <c r="L557" s="192"/>
      <c r="M557" s="192"/>
      <c r="N557" s="192"/>
    </row>
    <row r="558" ht="15.75" customHeight="1">
      <c r="I558" s="192"/>
      <c r="J558" s="192"/>
      <c r="K558" s="192"/>
      <c r="L558" s="192"/>
      <c r="M558" s="192"/>
      <c r="N558" s="192"/>
    </row>
    <row r="559" ht="15.75" customHeight="1">
      <c r="I559" s="192"/>
      <c r="J559" s="192"/>
      <c r="K559" s="192"/>
      <c r="L559" s="192"/>
      <c r="M559" s="192"/>
      <c r="N559" s="192"/>
    </row>
    <row r="560" ht="15.75" customHeight="1">
      <c r="I560" s="192"/>
      <c r="J560" s="192"/>
      <c r="K560" s="192"/>
      <c r="L560" s="192"/>
      <c r="M560" s="192"/>
      <c r="N560" s="192"/>
    </row>
    <row r="561" ht="15.75" customHeight="1">
      <c r="I561" s="192"/>
      <c r="J561" s="192"/>
      <c r="K561" s="192"/>
      <c r="L561" s="192"/>
      <c r="M561" s="192"/>
      <c r="N561" s="192"/>
    </row>
    <row r="562" ht="15.75" customHeight="1">
      <c r="I562" s="192"/>
      <c r="J562" s="192"/>
      <c r="K562" s="192"/>
      <c r="L562" s="192"/>
      <c r="M562" s="192"/>
      <c r="N562" s="192"/>
    </row>
    <row r="563" ht="15.75" customHeight="1">
      <c r="I563" s="192"/>
      <c r="J563" s="192"/>
      <c r="K563" s="192"/>
      <c r="L563" s="192"/>
      <c r="M563" s="192"/>
      <c r="N563" s="192"/>
    </row>
    <row r="564" ht="15.75" customHeight="1">
      <c r="I564" s="192"/>
      <c r="J564" s="192"/>
      <c r="K564" s="192"/>
      <c r="L564" s="192"/>
      <c r="M564" s="192"/>
      <c r="N564" s="192"/>
    </row>
    <row r="565" ht="15.75" customHeight="1">
      <c r="I565" s="192"/>
      <c r="J565" s="192"/>
      <c r="K565" s="192"/>
      <c r="L565" s="192"/>
      <c r="M565" s="192"/>
      <c r="N565" s="192"/>
    </row>
    <row r="566" ht="15.75" customHeight="1">
      <c r="I566" s="192"/>
      <c r="J566" s="192"/>
      <c r="K566" s="192"/>
      <c r="L566" s="192"/>
      <c r="M566" s="192"/>
      <c r="N566" s="192"/>
    </row>
    <row r="567" ht="15.75" customHeight="1">
      <c r="I567" s="192"/>
      <c r="J567" s="192"/>
      <c r="K567" s="192"/>
      <c r="L567" s="192"/>
      <c r="M567" s="192"/>
      <c r="N567" s="192"/>
    </row>
    <row r="568" ht="15.75" customHeight="1">
      <c r="I568" s="192"/>
      <c r="J568" s="192"/>
      <c r="K568" s="192"/>
      <c r="L568" s="192"/>
      <c r="M568" s="192"/>
      <c r="N568" s="192"/>
    </row>
    <row r="569" ht="15.75" customHeight="1">
      <c r="I569" s="192"/>
      <c r="J569" s="192"/>
      <c r="K569" s="192"/>
      <c r="L569" s="192"/>
      <c r="M569" s="192"/>
      <c r="N569" s="192"/>
    </row>
    <row r="570" ht="15.75" customHeight="1">
      <c r="I570" s="192"/>
      <c r="J570" s="192"/>
      <c r="K570" s="192"/>
      <c r="L570" s="192"/>
      <c r="M570" s="192"/>
      <c r="N570" s="192"/>
    </row>
    <row r="571" ht="15.75" customHeight="1">
      <c r="I571" s="192"/>
      <c r="J571" s="192"/>
      <c r="K571" s="192"/>
      <c r="L571" s="192"/>
      <c r="M571" s="192"/>
      <c r="N571" s="192"/>
    </row>
    <row r="572" ht="15.75" customHeight="1">
      <c r="I572" s="192"/>
      <c r="J572" s="192"/>
      <c r="K572" s="192"/>
      <c r="L572" s="192"/>
      <c r="M572" s="192"/>
      <c r="N572" s="192"/>
    </row>
    <row r="573" ht="15.75" customHeight="1">
      <c r="I573" s="192"/>
      <c r="J573" s="192"/>
      <c r="K573" s="192"/>
      <c r="L573" s="192"/>
      <c r="M573" s="192"/>
      <c r="N573" s="192"/>
    </row>
    <row r="574" ht="15.75" customHeight="1">
      <c r="I574" s="192"/>
      <c r="J574" s="192"/>
      <c r="K574" s="192"/>
      <c r="L574" s="192"/>
      <c r="M574" s="192"/>
      <c r="N574" s="192"/>
    </row>
    <row r="575" ht="15.75" customHeight="1">
      <c r="I575" s="192"/>
      <c r="J575" s="192"/>
      <c r="K575" s="192"/>
      <c r="L575" s="192"/>
      <c r="M575" s="192"/>
      <c r="N575" s="192"/>
    </row>
    <row r="576" ht="15.75" customHeight="1">
      <c r="I576" s="192"/>
      <c r="J576" s="192"/>
      <c r="K576" s="192"/>
      <c r="L576" s="192"/>
      <c r="M576" s="192"/>
      <c r="N576" s="192"/>
    </row>
    <row r="577" ht="15.75" customHeight="1">
      <c r="I577" s="192"/>
      <c r="J577" s="192"/>
      <c r="K577" s="192"/>
      <c r="L577" s="192"/>
      <c r="M577" s="192"/>
      <c r="N577" s="192"/>
    </row>
    <row r="578" ht="15.75" customHeight="1">
      <c r="I578" s="192"/>
      <c r="J578" s="192"/>
      <c r="K578" s="192"/>
      <c r="L578" s="192"/>
      <c r="M578" s="192"/>
      <c r="N578" s="192"/>
    </row>
    <row r="579" ht="15.75" customHeight="1">
      <c r="I579" s="192"/>
      <c r="J579" s="192"/>
      <c r="K579" s="192"/>
      <c r="L579" s="192"/>
      <c r="M579" s="192"/>
      <c r="N579" s="192"/>
    </row>
    <row r="580" ht="15.75" customHeight="1">
      <c r="I580" s="192"/>
      <c r="J580" s="192"/>
      <c r="K580" s="192"/>
      <c r="L580" s="192"/>
      <c r="M580" s="192"/>
      <c r="N580" s="192"/>
    </row>
    <row r="581" ht="15.75" customHeight="1">
      <c r="I581" s="192"/>
      <c r="J581" s="192"/>
      <c r="K581" s="192"/>
      <c r="L581" s="192"/>
      <c r="M581" s="192"/>
      <c r="N581" s="192"/>
    </row>
    <row r="582" ht="15.75" customHeight="1">
      <c r="I582" s="192"/>
      <c r="J582" s="192"/>
      <c r="K582" s="192"/>
      <c r="L582" s="192"/>
      <c r="M582" s="192"/>
      <c r="N582" s="192"/>
    </row>
    <row r="583" ht="15.75" customHeight="1">
      <c r="I583" s="192"/>
      <c r="J583" s="192"/>
      <c r="K583" s="192"/>
      <c r="L583" s="192"/>
      <c r="M583" s="192"/>
      <c r="N583" s="192"/>
    </row>
    <row r="584" ht="15.75" customHeight="1">
      <c r="I584" s="192"/>
      <c r="J584" s="192"/>
      <c r="K584" s="192"/>
      <c r="L584" s="192"/>
      <c r="M584" s="192"/>
      <c r="N584" s="192"/>
    </row>
    <row r="585" ht="15.75" customHeight="1">
      <c r="I585" s="192"/>
      <c r="J585" s="192"/>
      <c r="K585" s="192"/>
      <c r="L585" s="192"/>
      <c r="M585" s="192"/>
      <c r="N585" s="192"/>
    </row>
    <row r="586" ht="15.75" customHeight="1">
      <c r="I586" s="192"/>
      <c r="J586" s="192"/>
      <c r="K586" s="192"/>
      <c r="L586" s="192"/>
      <c r="M586" s="192"/>
      <c r="N586" s="192"/>
    </row>
    <row r="587" ht="15.75" customHeight="1">
      <c r="I587" s="192"/>
      <c r="J587" s="192"/>
      <c r="K587" s="192"/>
      <c r="L587" s="192"/>
      <c r="M587" s="192"/>
      <c r="N587" s="192"/>
    </row>
    <row r="588" ht="15.75" customHeight="1">
      <c r="I588" s="192"/>
      <c r="J588" s="192"/>
      <c r="K588" s="192"/>
      <c r="L588" s="192"/>
      <c r="M588" s="192"/>
      <c r="N588" s="192"/>
    </row>
    <row r="589" ht="15.75" customHeight="1">
      <c r="I589" s="192"/>
      <c r="J589" s="192"/>
      <c r="K589" s="192"/>
      <c r="L589" s="192"/>
      <c r="M589" s="192"/>
      <c r="N589" s="192"/>
    </row>
    <row r="590" ht="15.75" customHeight="1">
      <c r="I590" s="192"/>
      <c r="J590" s="192"/>
      <c r="K590" s="192"/>
      <c r="L590" s="192"/>
      <c r="M590" s="192"/>
      <c r="N590" s="192"/>
    </row>
    <row r="591" ht="15.75" customHeight="1">
      <c r="I591" s="192"/>
      <c r="J591" s="192"/>
      <c r="K591" s="192"/>
      <c r="L591" s="192"/>
      <c r="M591" s="192"/>
      <c r="N591" s="192"/>
    </row>
    <row r="592" ht="15.75" customHeight="1">
      <c r="I592" s="192"/>
      <c r="J592" s="192"/>
      <c r="K592" s="192"/>
      <c r="L592" s="192"/>
      <c r="M592" s="192"/>
      <c r="N592" s="192"/>
    </row>
    <row r="593" ht="15.75" customHeight="1">
      <c r="I593" s="192"/>
      <c r="J593" s="192"/>
      <c r="K593" s="192"/>
      <c r="L593" s="192"/>
      <c r="M593" s="192"/>
      <c r="N593" s="192"/>
    </row>
    <row r="594" ht="15.75" customHeight="1">
      <c r="I594" s="192"/>
      <c r="J594" s="192"/>
      <c r="K594" s="192"/>
      <c r="L594" s="192"/>
      <c r="M594" s="192"/>
      <c r="N594" s="192"/>
    </row>
    <row r="595" ht="15.75" customHeight="1">
      <c r="I595" s="192"/>
      <c r="J595" s="192"/>
      <c r="K595" s="192"/>
      <c r="L595" s="192"/>
      <c r="M595" s="192"/>
      <c r="N595" s="192"/>
    </row>
    <row r="596" ht="15.75" customHeight="1">
      <c r="I596" s="192"/>
      <c r="J596" s="192"/>
      <c r="K596" s="192"/>
      <c r="L596" s="192"/>
      <c r="M596" s="192"/>
      <c r="N596" s="192"/>
    </row>
    <row r="597" ht="15.75" customHeight="1">
      <c r="I597" s="192"/>
      <c r="J597" s="192"/>
      <c r="K597" s="192"/>
      <c r="L597" s="192"/>
      <c r="M597" s="192"/>
      <c r="N597" s="192"/>
    </row>
    <row r="598" ht="15.75" customHeight="1">
      <c r="I598" s="192"/>
      <c r="J598" s="192"/>
      <c r="K598" s="192"/>
      <c r="L598" s="192"/>
      <c r="M598" s="192"/>
      <c r="N598" s="192"/>
    </row>
    <row r="599" ht="15.75" customHeight="1">
      <c r="I599" s="192"/>
      <c r="J599" s="192"/>
      <c r="K599" s="192"/>
      <c r="L599" s="192"/>
      <c r="M599" s="192"/>
      <c r="N599" s="192"/>
    </row>
    <row r="600" ht="15.75" customHeight="1">
      <c r="I600" s="192"/>
      <c r="J600" s="192"/>
      <c r="K600" s="192"/>
      <c r="L600" s="192"/>
      <c r="M600" s="192"/>
      <c r="N600" s="192"/>
    </row>
    <row r="601" ht="15.75" customHeight="1">
      <c r="I601" s="192"/>
      <c r="J601" s="192"/>
      <c r="K601" s="192"/>
      <c r="L601" s="192"/>
      <c r="M601" s="192"/>
      <c r="N601" s="192"/>
    </row>
    <row r="602" ht="15.75" customHeight="1">
      <c r="I602" s="192"/>
      <c r="J602" s="192"/>
      <c r="K602" s="192"/>
      <c r="L602" s="192"/>
      <c r="M602" s="192"/>
      <c r="N602" s="192"/>
    </row>
    <row r="603" ht="15.75" customHeight="1">
      <c r="I603" s="192"/>
      <c r="J603" s="192"/>
      <c r="K603" s="192"/>
      <c r="L603" s="192"/>
      <c r="M603" s="192"/>
      <c r="N603" s="192"/>
    </row>
    <row r="604" ht="15.75" customHeight="1">
      <c r="I604" s="192"/>
      <c r="J604" s="192"/>
      <c r="K604" s="192"/>
      <c r="L604" s="192"/>
      <c r="M604" s="192"/>
      <c r="N604" s="192"/>
    </row>
    <row r="605" ht="15.75" customHeight="1">
      <c r="I605" s="192"/>
      <c r="J605" s="192"/>
      <c r="K605" s="192"/>
      <c r="L605" s="192"/>
      <c r="M605" s="192"/>
      <c r="N605" s="192"/>
    </row>
    <row r="606" ht="15.75" customHeight="1">
      <c r="I606" s="192"/>
      <c r="J606" s="192"/>
      <c r="K606" s="192"/>
      <c r="L606" s="192"/>
      <c r="M606" s="192"/>
      <c r="N606" s="192"/>
    </row>
    <row r="607" ht="15.75" customHeight="1">
      <c r="I607" s="192"/>
      <c r="J607" s="192"/>
      <c r="K607" s="192"/>
      <c r="L607" s="192"/>
      <c r="M607" s="192"/>
      <c r="N607" s="192"/>
    </row>
    <row r="608" ht="15.75" customHeight="1">
      <c r="I608" s="192"/>
      <c r="J608" s="192"/>
      <c r="K608" s="192"/>
      <c r="L608" s="192"/>
      <c r="M608" s="192"/>
      <c r="N608" s="192"/>
    </row>
    <row r="609" ht="15.75" customHeight="1">
      <c r="I609" s="192"/>
      <c r="J609" s="192"/>
      <c r="K609" s="192"/>
      <c r="L609" s="192"/>
      <c r="M609" s="192"/>
      <c r="N609" s="192"/>
    </row>
    <row r="610" ht="15.75" customHeight="1">
      <c r="I610" s="192"/>
      <c r="J610" s="192"/>
      <c r="K610" s="192"/>
      <c r="L610" s="192"/>
      <c r="M610" s="192"/>
      <c r="N610" s="192"/>
    </row>
    <row r="611" ht="15.75" customHeight="1">
      <c r="I611" s="192"/>
      <c r="J611" s="192"/>
      <c r="K611" s="192"/>
      <c r="L611" s="192"/>
      <c r="M611" s="192"/>
      <c r="N611" s="192"/>
    </row>
    <row r="612" ht="15.75" customHeight="1">
      <c r="I612" s="192"/>
      <c r="J612" s="192"/>
      <c r="K612" s="192"/>
      <c r="L612" s="192"/>
      <c r="M612" s="192"/>
      <c r="N612" s="192"/>
    </row>
    <row r="613" ht="15.75" customHeight="1">
      <c r="I613" s="192"/>
      <c r="J613" s="192"/>
      <c r="K613" s="192"/>
      <c r="L613" s="192"/>
      <c r="M613" s="192"/>
      <c r="N613" s="192"/>
    </row>
    <row r="614" ht="15.75" customHeight="1">
      <c r="I614" s="192"/>
      <c r="J614" s="192"/>
      <c r="K614" s="192"/>
      <c r="L614" s="192"/>
      <c r="M614" s="192"/>
      <c r="N614" s="192"/>
    </row>
    <row r="615" ht="15.75" customHeight="1">
      <c r="I615" s="192"/>
      <c r="J615" s="192"/>
      <c r="K615" s="192"/>
      <c r="L615" s="192"/>
      <c r="M615" s="192"/>
      <c r="N615" s="192"/>
    </row>
    <row r="616" ht="15.75" customHeight="1">
      <c r="I616" s="192"/>
      <c r="J616" s="192"/>
      <c r="K616" s="192"/>
      <c r="L616" s="192"/>
      <c r="M616" s="192"/>
      <c r="N616" s="192"/>
    </row>
    <row r="617" ht="15.75" customHeight="1">
      <c r="I617" s="192"/>
      <c r="J617" s="192"/>
      <c r="K617" s="192"/>
      <c r="L617" s="192"/>
      <c r="M617" s="192"/>
      <c r="N617" s="192"/>
    </row>
    <row r="618" ht="15.75" customHeight="1">
      <c r="I618" s="192"/>
      <c r="J618" s="192"/>
      <c r="K618" s="192"/>
      <c r="L618" s="192"/>
      <c r="M618" s="192"/>
      <c r="N618" s="192"/>
    </row>
    <row r="619" ht="15.75" customHeight="1">
      <c r="I619" s="192"/>
      <c r="J619" s="192"/>
      <c r="K619" s="192"/>
      <c r="L619" s="192"/>
      <c r="M619" s="192"/>
      <c r="N619" s="192"/>
    </row>
    <row r="620" ht="15.75" customHeight="1">
      <c r="I620" s="192"/>
      <c r="J620" s="192"/>
      <c r="K620" s="192"/>
      <c r="L620" s="192"/>
      <c r="M620" s="192"/>
      <c r="N620" s="192"/>
    </row>
    <row r="621" ht="15.75" customHeight="1">
      <c r="I621" s="192"/>
      <c r="J621" s="192"/>
      <c r="K621" s="192"/>
      <c r="L621" s="192"/>
      <c r="M621" s="192"/>
      <c r="N621" s="192"/>
    </row>
    <row r="622" ht="15.75" customHeight="1">
      <c r="I622" s="192"/>
      <c r="J622" s="192"/>
      <c r="K622" s="192"/>
      <c r="L622" s="192"/>
      <c r="M622" s="192"/>
      <c r="N622" s="192"/>
    </row>
    <row r="623" ht="15.75" customHeight="1">
      <c r="I623" s="192"/>
      <c r="J623" s="192"/>
      <c r="K623" s="192"/>
      <c r="L623" s="192"/>
      <c r="M623" s="192"/>
      <c r="N623" s="192"/>
    </row>
    <row r="624" ht="15.75" customHeight="1">
      <c r="I624" s="192"/>
      <c r="J624" s="192"/>
      <c r="K624" s="192"/>
      <c r="L624" s="192"/>
      <c r="M624" s="192"/>
      <c r="N624" s="192"/>
    </row>
    <row r="625" ht="15.75" customHeight="1">
      <c r="I625" s="192"/>
      <c r="J625" s="192"/>
      <c r="K625" s="192"/>
      <c r="L625" s="192"/>
      <c r="M625" s="192"/>
      <c r="N625" s="192"/>
    </row>
    <row r="626" ht="15.75" customHeight="1">
      <c r="I626" s="192"/>
      <c r="J626" s="192"/>
      <c r="K626" s="192"/>
      <c r="L626" s="192"/>
      <c r="M626" s="192"/>
      <c r="N626" s="192"/>
    </row>
    <row r="627" ht="15.75" customHeight="1">
      <c r="I627" s="192"/>
      <c r="J627" s="192"/>
      <c r="K627" s="192"/>
      <c r="L627" s="192"/>
      <c r="M627" s="192"/>
      <c r="N627" s="192"/>
    </row>
    <row r="628" ht="15.75" customHeight="1">
      <c r="I628" s="192"/>
      <c r="J628" s="192"/>
      <c r="K628" s="192"/>
      <c r="L628" s="192"/>
      <c r="M628" s="192"/>
      <c r="N628" s="192"/>
    </row>
    <row r="629" ht="15.75" customHeight="1">
      <c r="I629" s="192"/>
      <c r="J629" s="192"/>
      <c r="K629" s="192"/>
      <c r="L629" s="192"/>
      <c r="M629" s="192"/>
      <c r="N629" s="192"/>
    </row>
    <row r="630" ht="15.75" customHeight="1">
      <c r="I630" s="192"/>
      <c r="J630" s="192"/>
      <c r="K630" s="192"/>
      <c r="L630" s="192"/>
      <c r="M630" s="192"/>
      <c r="N630" s="192"/>
    </row>
    <row r="631" ht="15.75" customHeight="1">
      <c r="I631" s="192"/>
      <c r="J631" s="192"/>
      <c r="K631" s="192"/>
      <c r="L631" s="192"/>
      <c r="M631" s="192"/>
      <c r="N631" s="192"/>
    </row>
    <row r="632" ht="15.75" customHeight="1">
      <c r="I632" s="192"/>
      <c r="J632" s="192"/>
      <c r="K632" s="192"/>
      <c r="L632" s="192"/>
      <c r="M632" s="192"/>
      <c r="N632" s="192"/>
    </row>
    <row r="633" ht="15.75" customHeight="1">
      <c r="I633" s="192"/>
      <c r="J633" s="192"/>
      <c r="K633" s="192"/>
      <c r="L633" s="192"/>
      <c r="M633" s="192"/>
      <c r="N633" s="192"/>
    </row>
    <row r="634" ht="15.75" customHeight="1">
      <c r="I634" s="192"/>
      <c r="J634" s="192"/>
      <c r="K634" s="192"/>
      <c r="L634" s="192"/>
      <c r="M634" s="192"/>
      <c r="N634" s="192"/>
    </row>
    <row r="635" ht="15.75" customHeight="1">
      <c r="I635" s="192"/>
      <c r="J635" s="192"/>
      <c r="K635" s="192"/>
      <c r="L635" s="192"/>
      <c r="M635" s="192"/>
      <c r="N635" s="192"/>
    </row>
    <row r="636" ht="15.75" customHeight="1">
      <c r="I636" s="192"/>
      <c r="J636" s="192"/>
      <c r="K636" s="192"/>
      <c r="L636" s="192"/>
      <c r="M636" s="192"/>
      <c r="N636" s="192"/>
    </row>
    <row r="637" ht="15.75" customHeight="1">
      <c r="I637" s="192"/>
      <c r="J637" s="192"/>
      <c r="K637" s="192"/>
      <c r="L637" s="192"/>
      <c r="M637" s="192"/>
      <c r="N637" s="192"/>
    </row>
    <row r="638" ht="15.75" customHeight="1">
      <c r="I638" s="192"/>
      <c r="J638" s="192"/>
      <c r="K638" s="192"/>
      <c r="L638" s="192"/>
      <c r="M638" s="192"/>
      <c r="N638" s="192"/>
    </row>
    <row r="639" ht="15.75" customHeight="1">
      <c r="I639" s="192"/>
      <c r="J639" s="192"/>
      <c r="K639" s="192"/>
      <c r="L639" s="192"/>
      <c r="M639" s="192"/>
      <c r="N639" s="192"/>
    </row>
    <row r="640" ht="15.75" customHeight="1">
      <c r="I640" s="192"/>
      <c r="J640" s="192"/>
      <c r="K640" s="192"/>
      <c r="L640" s="192"/>
      <c r="M640" s="192"/>
      <c r="N640" s="192"/>
    </row>
    <row r="641" ht="15.75" customHeight="1">
      <c r="I641" s="192"/>
      <c r="J641" s="192"/>
      <c r="K641" s="192"/>
      <c r="L641" s="192"/>
      <c r="M641" s="192"/>
      <c r="N641" s="192"/>
    </row>
    <row r="642" ht="15.75" customHeight="1">
      <c r="I642" s="192"/>
      <c r="J642" s="192"/>
      <c r="K642" s="192"/>
      <c r="L642" s="192"/>
      <c r="M642" s="192"/>
      <c r="N642" s="192"/>
    </row>
    <row r="643" ht="15.75" customHeight="1">
      <c r="I643" s="192"/>
      <c r="J643" s="192"/>
      <c r="K643" s="192"/>
      <c r="L643" s="192"/>
      <c r="M643" s="192"/>
      <c r="N643" s="192"/>
    </row>
    <row r="644" ht="15.75" customHeight="1">
      <c r="I644" s="192"/>
      <c r="J644" s="192"/>
      <c r="K644" s="192"/>
      <c r="L644" s="192"/>
      <c r="M644" s="192"/>
      <c r="N644" s="192"/>
    </row>
    <row r="645" ht="15.75" customHeight="1">
      <c r="I645" s="192"/>
      <c r="J645" s="192"/>
      <c r="K645" s="192"/>
      <c r="L645" s="192"/>
      <c r="M645" s="192"/>
      <c r="N645" s="192"/>
    </row>
    <row r="646" ht="15.75" customHeight="1">
      <c r="I646" s="192"/>
      <c r="J646" s="192"/>
      <c r="K646" s="192"/>
      <c r="L646" s="192"/>
      <c r="M646" s="192"/>
      <c r="N646" s="192"/>
    </row>
    <row r="647" ht="15.75" customHeight="1">
      <c r="I647" s="192"/>
      <c r="J647" s="192"/>
      <c r="K647" s="192"/>
      <c r="L647" s="192"/>
      <c r="M647" s="192"/>
      <c r="N647" s="192"/>
    </row>
    <row r="648" ht="15.75" customHeight="1">
      <c r="I648" s="192"/>
      <c r="J648" s="192"/>
      <c r="K648" s="192"/>
      <c r="L648" s="192"/>
      <c r="M648" s="192"/>
      <c r="N648" s="192"/>
    </row>
    <row r="649" ht="15.75" customHeight="1">
      <c r="I649" s="192"/>
      <c r="J649" s="192"/>
      <c r="K649" s="192"/>
      <c r="L649" s="192"/>
      <c r="M649" s="192"/>
      <c r="N649" s="192"/>
    </row>
    <row r="650" ht="15.75" customHeight="1">
      <c r="I650" s="192"/>
      <c r="J650" s="192"/>
      <c r="K650" s="192"/>
      <c r="L650" s="192"/>
      <c r="M650" s="192"/>
      <c r="N650" s="192"/>
    </row>
    <row r="651" ht="15.75" customHeight="1">
      <c r="I651" s="192"/>
      <c r="J651" s="192"/>
      <c r="K651" s="192"/>
      <c r="L651" s="192"/>
      <c r="M651" s="192"/>
      <c r="N651" s="192"/>
    </row>
    <row r="652" ht="15.75" customHeight="1">
      <c r="I652" s="192"/>
      <c r="J652" s="192"/>
      <c r="K652" s="192"/>
      <c r="L652" s="192"/>
      <c r="M652" s="192"/>
      <c r="N652" s="192"/>
    </row>
    <row r="653" ht="15.75" customHeight="1">
      <c r="I653" s="192"/>
      <c r="J653" s="192"/>
      <c r="K653" s="192"/>
      <c r="L653" s="192"/>
      <c r="M653" s="192"/>
      <c r="N653" s="192"/>
    </row>
    <row r="654" ht="15.75" customHeight="1">
      <c r="I654" s="192"/>
      <c r="J654" s="192"/>
      <c r="K654" s="192"/>
      <c r="L654" s="192"/>
      <c r="M654" s="192"/>
      <c r="N654" s="192"/>
    </row>
    <row r="655" ht="15.75" customHeight="1">
      <c r="I655" s="192"/>
      <c r="J655" s="192"/>
      <c r="K655" s="192"/>
      <c r="L655" s="192"/>
      <c r="M655" s="192"/>
      <c r="N655" s="192"/>
    </row>
    <row r="656" ht="15.75" customHeight="1">
      <c r="I656" s="192"/>
      <c r="J656" s="192"/>
      <c r="K656" s="192"/>
      <c r="L656" s="192"/>
      <c r="M656" s="192"/>
      <c r="N656" s="192"/>
    </row>
    <row r="657" ht="15.75" customHeight="1">
      <c r="I657" s="192"/>
      <c r="J657" s="192"/>
      <c r="K657" s="192"/>
      <c r="L657" s="192"/>
      <c r="M657" s="192"/>
      <c r="N657" s="192"/>
    </row>
    <row r="658" ht="15.75" customHeight="1">
      <c r="I658" s="192"/>
      <c r="J658" s="192"/>
      <c r="K658" s="192"/>
      <c r="L658" s="192"/>
      <c r="M658" s="192"/>
      <c r="N658" s="192"/>
    </row>
    <row r="659" ht="15.75" customHeight="1">
      <c r="I659" s="192"/>
      <c r="J659" s="192"/>
      <c r="K659" s="192"/>
      <c r="L659" s="192"/>
      <c r="M659" s="192"/>
      <c r="N659" s="192"/>
    </row>
    <row r="660" ht="15.75" customHeight="1">
      <c r="I660" s="192"/>
      <c r="J660" s="192"/>
      <c r="K660" s="192"/>
      <c r="L660" s="192"/>
      <c r="M660" s="192"/>
      <c r="N660" s="192"/>
    </row>
    <row r="661" ht="15.75" customHeight="1">
      <c r="I661" s="192"/>
      <c r="J661" s="192"/>
      <c r="K661" s="192"/>
      <c r="L661" s="192"/>
      <c r="M661" s="192"/>
      <c r="N661" s="192"/>
    </row>
    <row r="662" ht="15.75" customHeight="1">
      <c r="I662" s="192"/>
      <c r="J662" s="192"/>
      <c r="K662" s="192"/>
      <c r="L662" s="192"/>
      <c r="M662" s="192"/>
      <c r="N662" s="192"/>
    </row>
    <row r="663" ht="15.75" customHeight="1">
      <c r="I663" s="192"/>
      <c r="J663" s="192"/>
      <c r="K663" s="192"/>
      <c r="L663" s="192"/>
      <c r="M663" s="192"/>
      <c r="N663" s="192"/>
    </row>
    <row r="664" ht="15.75" customHeight="1">
      <c r="I664" s="192"/>
      <c r="J664" s="192"/>
      <c r="K664" s="192"/>
      <c r="L664" s="192"/>
      <c r="M664" s="192"/>
      <c r="N664" s="192"/>
    </row>
    <row r="665" ht="15.75" customHeight="1">
      <c r="I665" s="192"/>
      <c r="J665" s="192"/>
      <c r="K665" s="192"/>
      <c r="L665" s="192"/>
      <c r="M665" s="192"/>
      <c r="N665" s="192"/>
    </row>
    <row r="666" ht="15.75" customHeight="1">
      <c r="I666" s="192"/>
      <c r="J666" s="192"/>
      <c r="K666" s="192"/>
      <c r="L666" s="192"/>
      <c r="M666" s="192"/>
      <c r="N666" s="192"/>
    </row>
    <row r="667" ht="15.75" customHeight="1">
      <c r="I667" s="192"/>
      <c r="J667" s="192"/>
      <c r="K667" s="192"/>
      <c r="L667" s="192"/>
      <c r="M667" s="192"/>
      <c r="N667" s="192"/>
    </row>
    <row r="668" ht="15.75" customHeight="1">
      <c r="I668" s="192"/>
      <c r="J668" s="192"/>
      <c r="K668" s="192"/>
      <c r="L668" s="192"/>
      <c r="M668" s="192"/>
      <c r="N668" s="192"/>
    </row>
    <row r="669" ht="15.75" customHeight="1">
      <c r="I669" s="192"/>
      <c r="J669" s="192"/>
      <c r="K669" s="192"/>
      <c r="L669" s="192"/>
      <c r="M669" s="192"/>
      <c r="N669" s="192"/>
    </row>
    <row r="670" ht="15.75" customHeight="1">
      <c r="I670" s="192"/>
      <c r="J670" s="192"/>
      <c r="K670" s="192"/>
      <c r="L670" s="192"/>
      <c r="M670" s="192"/>
      <c r="N670" s="192"/>
    </row>
    <row r="671" ht="15.75" customHeight="1">
      <c r="I671" s="192"/>
      <c r="J671" s="192"/>
      <c r="K671" s="192"/>
      <c r="L671" s="192"/>
      <c r="M671" s="192"/>
      <c r="N671" s="192"/>
    </row>
    <row r="672" ht="15.75" customHeight="1">
      <c r="I672" s="192"/>
      <c r="J672" s="192"/>
      <c r="K672" s="192"/>
      <c r="L672" s="192"/>
      <c r="M672" s="192"/>
      <c r="N672" s="192"/>
    </row>
    <row r="673" ht="15.75" customHeight="1">
      <c r="I673" s="192"/>
      <c r="J673" s="192"/>
      <c r="K673" s="192"/>
      <c r="L673" s="192"/>
      <c r="M673" s="192"/>
      <c r="N673" s="192"/>
    </row>
    <row r="674" ht="15.75" customHeight="1">
      <c r="I674" s="192"/>
      <c r="J674" s="192"/>
      <c r="K674" s="192"/>
      <c r="L674" s="192"/>
      <c r="M674" s="192"/>
      <c r="N674" s="192"/>
    </row>
    <row r="675" ht="15.75" customHeight="1">
      <c r="I675" s="192"/>
      <c r="J675" s="192"/>
      <c r="K675" s="192"/>
      <c r="L675" s="192"/>
      <c r="M675" s="192"/>
      <c r="N675" s="192"/>
    </row>
    <row r="676" ht="15.75" customHeight="1">
      <c r="I676" s="192"/>
      <c r="J676" s="192"/>
      <c r="K676" s="192"/>
      <c r="L676" s="192"/>
      <c r="M676" s="192"/>
      <c r="N676" s="192"/>
    </row>
    <row r="677" ht="15.75" customHeight="1">
      <c r="I677" s="192"/>
      <c r="J677" s="192"/>
      <c r="K677" s="192"/>
      <c r="L677" s="192"/>
      <c r="M677" s="192"/>
      <c r="N677" s="192"/>
    </row>
    <row r="678" ht="15.75" customHeight="1">
      <c r="I678" s="192"/>
      <c r="J678" s="192"/>
      <c r="K678" s="192"/>
      <c r="L678" s="192"/>
      <c r="M678" s="192"/>
      <c r="N678" s="192"/>
    </row>
    <row r="679" ht="15.75" customHeight="1">
      <c r="I679" s="192"/>
      <c r="J679" s="192"/>
      <c r="K679" s="192"/>
      <c r="L679" s="192"/>
      <c r="M679" s="192"/>
      <c r="N679" s="192"/>
    </row>
    <row r="680" ht="15.75" customHeight="1">
      <c r="I680" s="192"/>
      <c r="J680" s="192"/>
      <c r="K680" s="192"/>
      <c r="L680" s="192"/>
      <c r="M680" s="192"/>
      <c r="N680" s="192"/>
    </row>
    <row r="681" ht="15.75" customHeight="1">
      <c r="I681" s="192"/>
      <c r="J681" s="192"/>
      <c r="K681" s="192"/>
      <c r="L681" s="192"/>
      <c r="M681" s="192"/>
      <c r="N681" s="192"/>
    </row>
    <row r="682" ht="15.75" customHeight="1">
      <c r="I682" s="192"/>
      <c r="J682" s="192"/>
      <c r="K682" s="192"/>
      <c r="L682" s="192"/>
      <c r="M682" s="192"/>
      <c r="N682" s="192"/>
    </row>
    <row r="683" ht="15.75" customHeight="1">
      <c r="I683" s="192"/>
      <c r="J683" s="192"/>
      <c r="K683" s="192"/>
      <c r="L683" s="192"/>
      <c r="M683" s="192"/>
      <c r="N683" s="192"/>
    </row>
    <row r="684" ht="15.75" customHeight="1">
      <c r="I684" s="192"/>
      <c r="J684" s="192"/>
      <c r="K684" s="192"/>
      <c r="L684" s="192"/>
      <c r="M684" s="192"/>
      <c r="N684" s="192"/>
    </row>
    <row r="685" ht="15.75" customHeight="1">
      <c r="I685" s="192"/>
      <c r="J685" s="192"/>
      <c r="K685" s="192"/>
      <c r="L685" s="192"/>
      <c r="M685" s="192"/>
      <c r="N685" s="192"/>
    </row>
    <row r="686" ht="15.75" customHeight="1">
      <c r="I686" s="192"/>
      <c r="J686" s="192"/>
      <c r="K686" s="192"/>
      <c r="L686" s="192"/>
      <c r="M686" s="192"/>
      <c r="N686" s="192"/>
    </row>
    <row r="687" ht="15.75" customHeight="1">
      <c r="I687" s="192"/>
      <c r="J687" s="192"/>
      <c r="K687" s="192"/>
      <c r="L687" s="192"/>
      <c r="M687" s="192"/>
      <c r="N687" s="192"/>
    </row>
    <row r="688" ht="15.75" customHeight="1">
      <c r="I688" s="192"/>
      <c r="J688" s="192"/>
      <c r="K688" s="192"/>
      <c r="L688" s="192"/>
      <c r="M688" s="192"/>
      <c r="N688" s="192"/>
    </row>
    <row r="689" ht="15.75" customHeight="1">
      <c r="I689" s="192"/>
      <c r="J689" s="192"/>
      <c r="K689" s="192"/>
      <c r="L689" s="192"/>
      <c r="M689" s="192"/>
      <c r="N689" s="192"/>
    </row>
    <row r="690" ht="15.75" customHeight="1">
      <c r="I690" s="192"/>
      <c r="J690" s="192"/>
      <c r="K690" s="192"/>
      <c r="L690" s="192"/>
      <c r="M690" s="192"/>
      <c r="N690" s="192"/>
    </row>
    <row r="691" ht="15.75" customHeight="1">
      <c r="I691" s="192"/>
      <c r="J691" s="192"/>
      <c r="K691" s="192"/>
      <c r="L691" s="192"/>
      <c r="M691" s="192"/>
      <c r="N691" s="192"/>
    </row>
    <row r="692" ht="15.75" customHeight="1">
      <c r="I692" s="192"/>
      <c r="J692" s="192"/>
      <c r="K692" s="192"/>
      <c r="L692" s="192"/>
      <c r="M692" s="192"/>
      <c r="N692" s="192"/>
    </row>
    <row r="693" ht="15.75" customHeight="1">
      <c r="I693" s="192"/>
      <c r="J693" s="192"/>
      <c r="K693" s="192"/>
      <c r="L693" s="192"/>
      <c r="M693" s="192"/>
      <c r="N693" s="192"/>
    </row>
    <row r="694" ht="15.75" customHeight="1">
      <c r="I694" s="192"/>
      <c r="J694" s="192"/>
      <c r="K694" s="192"/>
      <c r="L694" s="192"/>
      <c r="M694" s="192"/>
      <c r="N694" s="192"/>
    </row>
    <row r="695" ht="15.75" customHeight="1">
      <c r="I695" s="192"/>
      <c r="J695" s="192"/>
      <c r="K695" s="192"/>
      <c r="L695" s="192"/>
      <c r="M695" s="192"/>
      <c r="N695" s="192"/>
    </row>
    <row r="696" ht="15.75" customHeight="1">
      <c r="I696" s="192"/>
      <c r="J696" s="192"/>
      <c r="K696" s="192"/>
      <c r="L696" s="192"/>
      <c r="M696" s="192"/>
      <c r="N696" s="192"/>
    </row>
    <row r="697" ht="15.75" customHeight="1">
      <c r="I697" s="192"/>
      <c r="J697" s="192"/>
      <c r="K697" s="192"/>
      <c r="L697" s="192"/>
      <c r="M697" s="192"/>
      <c r="N697" s="192"/>
    </row>
    <row r="698" ht="15.75" customHeight="1">
      <c r="I698" s="192"/>
      <c r="J698" s="192"/>
      <c r="K698" s="192"/>
      <c r="L698" s="192"/>
      <c r="M698" s="192"/>
      <c r="N698" s="192"/>
    </row>
    <row r="699" ht="15.75" customHeight="1">
      <c r="I699" s="192"/>
      <c r="J699" s="192"/>
      <c r="K699" s="192"/>
      <c r="L699" s="192"/>
      <c r="M699" s="192"/>
      <c r="N699" s="192"/>
    </row>
    <row r="700" ht="15.75" customHeight="1">
      <c r="I700" s="192"/>
      <c r="J700" s="192"/>
      <c r="K700" s="192"/>
      <c r="L700" s="192"/>
      <c r="M700" s="192"/>
      <c r="N700" s="192"/>
    </row>
    <row r="701" ht="15.75" customHeight="1">
      <c r="I701" s="192"/>
      <c r="J701" s="192"/>
      <c r="K701" s="192"/>
      <c r="L701" s="192"/>
      <c r="M701" s="192"/>
      <c r="N701" s="192"/>
    </row>
    <row r="702" ht="15.75" customHeight="1">
      <c r="I702" s="192"/>
      <c r="J702" s="192"/>
      <c r="K702" s="192"/>
      <c r="L702" s="192"/>
      <c r="M702" s="192"/>
      <c r="N702" s="192"/>
    </row>
    <row r="703" ht="15.75" customHeight="1">
      <c r="I703" s="192"/>
      <c r="J703" s="192"/>
      <c r="K703" s="192"/>
      <c r="L703" s="192"/>
      <c r="M703" s="192"/>
      <c r="N703" s="192"/>
    </row>
    <row r="704" ht="15.75" customHeight="1">
      <c r="I704" s="192"/>
      <c r="J704" s="192"/>
      <c r="K704" s="192"/>
      <c r="L704" s="192"/>
      <c r="M704" s="192"/>
      <c r="N704" s="192"/>
    </row>
    <row r="705" ht="15.75" customHeight="1">
      <c r="I705" s="192"/>
      <c r="J705" s="192"/>
      <c r="K705" s="192"/>
      <c r="L705" s="192"/>
      <c r="M705" s="192"/>
      <c r="N705" s="192"/>
    </row>
    <row r="706" ht="15.75" customHeight="1">
      <c r="I706" s="192"/>
      <c r="J706" s="192"/>
      <c r="K706" s="192"/>
      <c r="L706" s="192"/>
      <c r="M706" s="192"/>
      <c r="N706" s="192"/>
    </row>
    <row r="707" ht="15.75" customHeight="1">
      <c r="I707" s="192"/>
      <c r="J707" s="192"/>
      <c r="K707" s="192"/>
      <c r="L707" s="192"/>
      <c r="M707" s="192"/>
      <c r="N707" s="192"/>
    </row>
    <row r="708" ht="15.75" customHeight="1">
      <c r="I708" s="192"/>
      <c r="J708" s="192"/>
      <c r="K708" s="192"/>
      <c r="L708" s="192"/>
      <c r="M708" s="192"/>
      <c r="N708" s="192"/>
    </row>
    <row r="709" ht="15.75" customHeight="1">
      <c r="I709" s="192"/>
      <c r="J709" s="192"/>
      <c r="K709" s="192"/>
      <c r="L709" s="192"/>
      <c r="M709" s="192"/>
      <c r="N709" s="192"/>
    </row>
    <row r="710" ht="15.75" customHeight="1">
      <c r="I710" s="192"/>
      <c r="J710" s="192"/>
      <c r="K710" s="192"/>
      <c r="L710" s="192"/>
      <c r="M710" s="192"/>
      <c r="N710" s="192"/>
    </row>
    <row r="711" ht="15.75" customHeight="1">
      <c r="I711" s="192"/>
      <c r="J711" s="192"/>
      <c r="K711" s="192"/>
      <c r="L711" s="192"/>
      <c r="M711" s="192"/>
      <c r="N711" s="192"/>
    </row>
    <row r="712" ht="15.75" customHeight="1">
      <c r="I712" s="192"/>
      <c r="J712" s="192"/>
      <c r="K712" s="192"/>
      <c r="L712" s="192"/>
      <c r="M712" s="192"/>
      <c r="N712" s="192"/>
    </row>
    <row r="713" ht="15.75" customHeight="1">
      <c r="I713" s="192"/>
      <c r="J713" s="192"/>
      <c r="K713" s="192"/>
      <c r="L713" s="192"/>
      <c r="M713" s="192"/>
      <c r="N713" s="192"/>
    </row>
    <row r="714" ht="15.75" customHeight="1">
      <c r="I714" s="192"/>
      <c r="J714" s="192"/>
      <c r="K714" s="192"/>
      <c r="L714" s="192"/>
      <c r="M714" s="192"/>
      <c r="N714" s="192"/>
    </row>
    <row r="715" ht="15.75" customHeight="1">
      <c r="I715" s="192"/>
      <c r="J715" s="192"/>
      <c r="K715" s="192"/>
      <c r="L715" s="192"/>
      <c r="M715" s="192"/>
      <c r="N715" s="192"/>
    </row>
    <row r="716" ht="15.75" customHeight="1">
      <c r="I716" s="192"/>
      <c r="J716" s="192"/>
      <c r="K716" s="192"/>
      <c r="L716" s="192"/>
      <c r="M716" s="192"/>
      <c r="N716" s="192"/>
    </row>
    <row r="717" ht="15.75" customHeight="1">
      <c r="I717" s="192"/>
      <c r="J717" s="192"/>
      <c r="K717" s="192"/>
      <c r="L717" s="192"/>
      <c r="M717" s="192"/>
      <c r="N717" s="192"/>
    </row>
    <row r="718" ht="15.75" customHeight="1">
      <c r="I718" s="192"/>
      <c r="J718" s="192"/>
      <c r="K718" s="192"/>
      <c r="L718" s="192"/>
      <c r="M718" s="192"/>
      <c r="N718" s="192"/>
    </row>
    <row r="719" ht="15.75" customHeight="1">
      <c r="I719" s="192"/>
      <c r="J719" s="192"/>
      <c r="K719" s="192"/>
      <c r="L719" s="192"/>
      <c r="M719" s="192"/>
      <c r="N719" s="192"/>
    </row>
    <row r="720" ht="15.75" customHeight="1">
      <c r="I720" s="192"/>
      <c r="J720" s="192"/>
      <c r="K720" s="192"/>
      <c r="L720" s="192"/>
      <c r="M720" s="192"/>
      <c r="N720" s="192"/>
    </row>
    <row r="721" ht="15.75" customHeight="1">
      <c r="I721" s="192"/>
      <c r="J721" s="192"/>
      <c r="K721" s="192"/>
      <c r="L721" s="192"/>
      <c r="M721" s="192"/>
      <c r="N721" s="192"/>
    </row>
    <row r="722" ht="15.75" customHeight="1">
      <c r="I722" s="192"/>
      <c r="J722" s="192"/>
      <c r="K722" s="192"/>
      <c r="L722" s="192"/>
      <c r="M722" s="192"/>
      <c r="N722" s="192"/>
    </row>
    <row r="723" ht="15.75" customHeight="1">
      <c r="I723" s="192"/>
      <c r="J723" s="192"/>
      <c r="K723" s="192"/>
      <c r="L723" s="192"/>
      <c r="M723" s="192"/>
      <c r="N723" s="192"/>
    </row>
    <row r="724" ht="15.75" customHeight="1">
      <c r="I724" s="192"/>
      <c r="J724" s="192"/>
      <c r="K724" s="192"/>
      <c r="L724" s="192"/>
      <c r="M724" s="192"/>
      <c r="N724" s="192"/>
    </row>
    <row r="725" ht="15.75" customHeight="1">
      <c r="I725" s="192"/>
      <c r="J725" s="192"/>
      <c r="K725" s="192"/>
      <c r="L725" s="192"/>
      <c r="M725" s="192"/>
      <c r="N725" s="192"/>
    </row>
    <row r="726" ht="15.75" customHeight="1">
      <c r="I726" s="192"/>
      <c r="J726" s="192"/>
      <c r="K726" s="192"/>
      <c r="L726" s="192"/>
      <c r="M726" s="192"/>
      <c r="N726" s="192"/>
    </row>
    <row r="727" ht="15.75" customHeight="1">
      <c r="I727" s="192"/>
      <c r="J727" s="192"/>
      <c r="K727" s="192"/>
      <c r="L727" s="192"/>
      <c r="M727" s="192"/>
      <c r="N727" s="192"/>
    </row>
    <row r="728" ht="15.75" customHeight="1">
      <c r="I728" s="192"/>
      <c r="J728" s="192"/>
      <c r="K728" s="192"/>
      <c r="L728" s="192"/>
      <c r="M728" s="192"/>
      <c r="N728" s="192"/>
    </row>
    <row r="729" ht="15.75" customHeight="1">
      <c r="I729" s="192"/>
      <c r="J729" s="192"/>
      <c r="K729" s="192"/>
      <c r="L729" s="192"/>
      <c r="M729" s="192"/>
      <c r="N729" s="192"/>
    </row>
    <row r="730" ht="15.75" customHeight="1">
      <c r="I730" s="192"/>
      <c r="J730" s="192"/>
      <c r="K730" s="192"/>
      <c r="L730" s="192"/>
      <c r="M730" s="192"/>
      <c r="N730" s="192"/>
    </row>
    <row r="731" ht="15.75" customHeight="1">
      <c r="I731" s="192"/>
      <c r="J731" s="192"/>
      <c r="K731" s="192"/>
      <c r="L731" s="192"/>
      <c r="M731" s="192"/>
      <c r="N731" s="192"/>
    </row>
    <row r="732" ht="15.75" customHeight="1">
      <c r="I732" s="192"/>
      <c r="J732" s="192"/>
      <c r="K732" s="192"/>
      <c r="L732" s="192"/>
      <c r="M732" s="192"/>
      <c r="N732" s="192"/>
    </row>
    <row r="733" ht="15.75" customHeight="1">
      <c r="I733" s="192"/>
      <c r="J733" s="192"/>
      <c r="K733" s="192"/>
      <c r="L733" s="192"/>
      <c r="M733" s="192"/>
      <c r="N733" s="192"/>
    </row>
    <row r="734" ht="15.75" customHeight="1">
      <c r="I734" s="192"/>
      <c r="J734" s="192"/>
      <c r="K734" s="192"/>
      <c r="L734" s="192"/>
      <c r="M734" s="192"/>
      <c r="N734" s="192"/>
    </row>
    <row r="735" ht="15.75" customHeight="1">
      <c r="I735" s="192"/>
      <c r="J735" s="192"/>
      <c r="K735" s="192"/>
      <c r="L735" s="192"/>
      <c r="M735" s="192"/>
      <c r="N735" s="192"/>
    </row>
    <row r="736" ht="15.75" customHeight="1">
      <c r="I736" s="192"/>
      <c r="J736" s="192"/>
      <c r="K736" s="192"/>
      <c r="L736" s="192"/>
      <c r="M736" s="192"/>
      <c r="N736" s="192"/>
    </row>
    <row r="737" ht="15.75" customHeight="1">
      <c r="I737" s="192"/>
      <c r="J737" s="192"/>
      <c r="K737" s="192"/>
      <c r="L737" s="192"/>
      <c r="M737" s="192"/>
      <c r="N737" s="192"/>
    </row>
    <row r="738" ht="15.75" customHeight="1">
      <c r="I738" s="192"/>
      <c r="J738" s="192"/>
      <c r="K738" s="192"/>
      <c r="L738" s="192"/>
      <c r="M738" s="192"/>
      <c r="N738" s="192"/>
    </row>
    <row r="739" ht="15.75" customHeight="1">
      <c r="I739" s="192"/>
      <c r="J739" s="192"/>
      <c r="K739" s="192"/>
      <c r="L739" s="192"/>
      <c r="M739" s="192"/>
      <c r="N739" s="192"/>
    </row>
    <row r="740" ht="15.75" customHeight="1">
      <c r="I740" s="192"/>
      <c r="J740" s="192"/>
      <c r="K740" s="192"/>
      <c r="L740" s="192"/>
      <c r="M740" s="192"/>
      <c r="N740" s="192"/>
    </row>
    <row r="741" ht="15.75" customHeight="1">
      <c r="I741" s="192"/>
      <c r="J741" s="192"/>
      <c r="K741" s="192"/>
      <c r="L741" s="192"/>
      <c r="M741" s="192"/>
      <c r="N741" s="192"/>
    </row>
    <row r="742" ht="15.75" customHeight="1">
      <c r="I742" s="192"/>
      <c r="J742" s="192"/>
      <c r="K742" s="192"/>
      <c r="L742" s="192"/>
      <c r="M742" s="192"/>
      <c r="N742" s="192"/>
    </row>
    <row r="743" ht="15.75" customHeight="1">
      <c r="I743" s="192"/>
      <c r="J743" s="192"/>
      <c r="K743" s="192"/>
      <c r="L743" s="192"/>
      <c r="M743" s="192"/>
      <c r="N743" s="192"/>
    </row>
    <row r="744" ht="15.75" customHeight="1">
      <c r="I744" s="192"/>
      <c r="J744" s="192"/>
      <c r="K744" s="192"/>
      <c r="L744" s="192"/>
      <c r="M744" s="192"/>
      <c r="N744" s="192"/>
    </row>
    <row r="745" ht="15.75" customHeight="1">
      <c r="I745" s="192"/>
      <c r="J745" s="192"/>
      <c r="K745" s="192"/>
      <c r="L745" s="192"/>
      <c r="M745" s="192"/>
      <c r="N745" s="192"/>
    </row>
    <row r="746" ht="15.75" customHeight="1">
      <c r="I746" s="192"/>
      <c r="J746" s="192"/>
      <c r="K746" s="192"/>
      <c r="L746" s="192"/>
      <c r="M746" s="192"/>
      <c r="N746" s="192"/>
    </row>
    <row r="747" ht="15.75" customHeight="1">
      <c r="I747" s="192"/>
      <c r="J747" s="192"/>
      <c r="K747" s="192"/>
      <c r="L747" s="192"/>
      <c r="M747" s="192"/>
      <c r="N747" s="192"/>
    </row>
    <row r="748" ht="15.75" customHeight="1">
      <c r="I748" s="192"/>
      <c r="J748" s="192"/>
      <c r="K748" s="192"/>
      <c r="L748" s="192"/>
      <c r="M748" s="192"/>
      <c r="N748" s="192"/>
    </row>
    <row r="749" ht="15.75" customHeight="1">
      <c r="I749" s="192"/>
      <c r="J749" s="192"/>
      <c r="K749" s="192"/>
      <c r="L749" s="192"/>
      <c r="M749" s="192"/>
      <c r="N749" s="192"/>
    </row>
    <row r="750" ht="15.75" customHeight="1">
      <c r="I750" s="192"/>
      <c r="J750" s="192"/>
      <c r="K750" s="192"/>
      <c r="L750" s="192"/>
      <c r="M750" s="192"/>
      <c r="N750" s="192"/>
    </row>
    <row r="751" ht="15.75" customHeight="1">
      <c r="I751" s="192"/>
      <c r="J751" s="192"/>
      <c r="K751" s="192"/>
      <c r="L751" s="192"/>
      <c r="M751" s="192"/>
      <c r="N751" s="192"/>
    </row>
    <row r="752" ht="15.75" customHeight="1">
      <c r="I752" s="192"/>
      <c r="J752" s="192"/>
      <c r="K752" s="192"/>
      <c r="L752" s="192"/>
      <c r="M752" s="192"/>
      <c r="N752" s="192"/>
    </row>
    <row r="753" ht="15.75" customHeight="1">
      <c r="I753" s="192"/>
      <c r="J753" s="192"/>
      <c r="K753" s="192"/>
      <c r="L753" s="192"/>
      <c r="M753" s="192"/>
      <c r="N753" s="192"/>
    </row>
    <row r="754" ht="15.75" customHeight="1">
      <c r="I754" s="192"/>
      <c r="J754" s="192"/>
      <c r="K754" s="192"/>
      <c r="L754" s="192"/>
      <c r="M754" s="192"/>
      <c r="N754" s="192"/>
    </row>
    <row r="755" ht="15.75" customHeight="1">
      <c r="I755" s="192"/>
      <c r="J755" s="192"/>
      <c r="K755" s="192"/>
      <c r="L755" s="192"/>
      <c r="M755" s="192"/>
      <c r="N755" s="192"/>
    </row>
    <row r="756" ht="15.75" customHeight="1">
      <c r="I756" s="192"/>
      <c r="J756" s="192"/>
      <c r="K756" s="192"/>
      <c r="L756" s="192"/>
      <c r="M756" s="192"/>
      <c r="N756" s="192"/>
    </row>
    <row r="757" ht="15.75" customHeight="1">
      <c r="I757" s="192"/>
      <c r="J757" s="192"/>
      <c r="K757" s="192"/>
      <c r="L757" s="192"/>
      <c r="M757" s="192"/>
      <c r="N757" s="192"/>
    </row>
    <row r="758" ht="15.75" customHeight="1">
      <c r="I758" s="192"/>
      <c r="J758" s="192"/>
      <c r="K758" s="192"/>
      <c r="L758" s="192"/>
      <c r="M758" s="192"/>
      <c r="N758" s="192"/>
    </row>
    <row r="759" ht="15.75" customHeight="1">
      <c r="I759" s="192"/>
      <c r="J759" s="192"/>
      <c r="K759" s="192"/>
      <c r="L759" s="192"/>
      <c r="M759" s="192"/>
      <c r="N759" s="192"/>
    </row>
    <row r="760" ht="15.75" customHeight="1">
      <c r="I760" s="192"/>
      <c r="J760" s="192"/>
      <c r="K760" s="192"/>
      <c r="L760" s="192"/>
      <c r="M760" s="192"/>
      <c r="N760" s="192"/>
    </row>
    <row r="761" ht="15.75" customHeight="1">
      <c r="I761" s="192"/>
      <c r="J761" s="192"/>
      <c r="K761" s="192"/>
      <c r="L761" s="192"/>
      <c r="M761" s="192"/>
      <c r="N761" s="192"/>
    </row>
    <row r="762" ht="15.75" customHeight="1">
      <c r="I762" s="192"/>
      <c r="J762" s="192"/>
      <c r="K762" s="192"/>
      <c r="L762" s="192"/>
      <c r="M762" s="192"/>
      <c r="N762" s="192"/>
    </row>
    <row r="763" ht="15.75" customHeight="1">
      <c r="I763" s="192"/>
      <c r="J763" s="192"/>
      <c r="K763" s="192"/>
      <c r="L763" s="192"/>
      <c r="M763" s="192"/>
      <c r="N763" s="192"/>
    </row>
    <row r="764" ht="15.75" customHeight="1">
      <c r="I764" s="192"/>
      <c r="J764" s="192"/>
      <c r="K764" s="192"/>
      <c r="L764" s="192"/>
      <c r="M764" s="192"/>
      <c r="N764" s="192"/>
    </row>
    <row r="765" ht="15.75" customHeight="1">
      <c r="I765" s="192"/>
      <c r="J765" s="192"/>
      <c r="K765" s="192"/>
      <c r="L765" s="192"/>
      <c r="M765" s="192"/>
      <c r="N765" s="192"/>
    </row>
    <row r="766" ht="15.75" customHeight="1">
      <c r="I766" s="192"/>
      <c r="J766" s="192"/>
      <c r="K766" s="192"/>
      <c r="L766" s="192"/>
      <c r="M766" s="192"/>
      <c r="N766" s="192"/>
    </row>
    <row r="767" ht="15.75" customHeight="1">
      <c r="I767" s="192"/>
      <c r="J767" s="192"/>
      <c r="K767" s="192"/>
      <c r="L767" s="192"/>
      <c r="M767" s="192"/>
      <c r="N767" s="192"/>
    </row>
    <row r="768" ht="15.75" customHeight="1">
      <c r="I768" s="192"/>
      <c r="J768" s="192"/>
      <c r="K768" s="192"/>
      <c r="L768" s="192"/>
      <c r="M768" s="192"/>
      <c r="N768" s="192"/>
    </row>
    <row r="769" ht="15.75" customHeight="1">
      <c r="I769" s="192"/>
      <c r="J769" s="192"/>
      <c r="K769" s="192"/>
      <c r="L769" s="192"/>
      <c r="M769" s="192"/>
      <c r="N769" s="192"/>
    </row>
    <row r="770" ht="15.75" customHeight="1">
      <c r="I770" s="192"/>
      <c r="J770" s="192"/>
      <c r="K770" s="192"/>
      <c r="L770" s="192"/>
      <c r="M770" s="192"/>
      <c r="N770" s="192"/>
    </row>
    <row r="771" ht="15.75" customHeight="1">
      <c r="I771" s="192"/>
      <c r="J771" s="192"/>
      <c r="K771" s="192"/>
      <c r="L771" s="192"/>
      <c r="M771" s="192"/>
      <c r="N771" s="192"/>
    </row>
    <row r="772" ht="15.75" customHeight="1">
      <c r="I772" s="192"/>
      <c r="J772" s="192"/>
      <c r="K772" s="192"/>
      <c r="L772" s="192"/>
      <c r="M772" s="192"/>
      <c r="N772" s="192"/>
    </row>
    <row r="773" ht="15.75" customHeight="1">
      <c r="I773" s="192"/>
      <c r="J773" s="192"/>
      <c r="K773" s="192"/>
      <c r="L773" s="192"/>
      <c r="M773" s="192"/>
      <c r="N773" s="192"/>
    </row>
    <row r="774" ht="15.75" customHeight="1">
      <c r="I774" s="192"/>
      <c r="J774" s="192"/>
      <c r="K774" s="192"/>
      <c r="L774" s="192"/>
      <c r="M774" s="192"/>
      <c r="N774" s="192"/>
    </row>
    <row r="775" ht="15.75" customHeight="1">
      <c r="I775" s="192"/>
      <c r="J775" s="192"/>
      <c r="K775" s="192"/>
      <c r="L775" s="192"/>
      <c r="M775" s="192"/>
      <c r="N775" s="192"/>
    </row>
    <row r="776" ht="15.75" customHeight="1">
      <c r="I776" s="192"/>
      <c r="J776" s="192"/>
      <c r="K776" s="192"/>
      <c r="L776" s="192"/>
      <c r="M776" s="192"/>
      <c r="N776" s="192"/>
    </row>
    <row r="777" ht="15.75" customHeight="1">
      <c r="I777" s="192"/>
      <c r="J777" s="192"/>
      <c r="K777" s="192"/>
      <c r="L777" s="192"/>
      <c r="M777" s="192"/>
      <c r="N777" s="192"/>
    </row>
    <row r="778" ht="15.75" customHeight="1">
      <c r="I778" s="192"/>
      <c r="J778" s="192"/>
      <c r="K778" s="192"/>
      <c r="L778" s="192"/>
      <c r="M778" s="192"/>
      <c r="N778" s="192"/>
    </row>
    <row r="779" ht="15.75" customHeight="1">
      <c r="I779" s="192"/>
      <c r="J779" s="192"/>
      <c r="K779" s="192"/>
      <c r="L779" s="192"/>
      <c r="M779" s="192"/>
      <c r="N779" s="192"/>
    </row>
    <row r="780" ht="15.75" customHeight="1">
      <c r="I780" s="192"/>
      <c r="J780" s="192"/>
      <c r="K780" s="192"/>
      <c r="L780" s="192"/>
      <c r="M780" s="192"/>
      <c r="N780" s="192"/>
    </row>
    <row r="781" ht="15.75" customHeight="1">
      <c r="I781" s="192"/>
      <c r="J781" s="192"/>
      <c r="K781" s="192"/>
      <c r="L781" s="192"/>
      <c r="M781" s="192"/>
      <c r="N781" s="192"/>
    </row>
    <row r="782" ht="15.75" customHeight="1">
      <c r="I782" s="192"/>
      <c r="J782" s="192"/>
      <c r="K782" s="192"/>
      <c r="L782" s="192"/>
      <c r="M782" s="192"/>
      <c r="N782" s="192"/>
    </row>
    <row r="783" ht="15.75" customHeight="1">
      <c r="I783" s="192"/>
      <c r="J783" s="192"/>
      <c r="K783" s="192"/>
      <c r="L783" s="192"/>
      <c r="M783" s="192"/>
      <c r="N783" s="192"/>
    </row>
    <row r="784" ht="15.75" customHeight="1">
      <c r="I784" s="192"/>
      <c r="J784" s="192"/>
      <c r="K784" s="192"/>
      <c r="L784" s="192"/>
      <c r="M784" s="192"/>
      <c r="N784" s="192"/>
    </row>
    <row r="785" ht="15.75" customHeight="1">
      <c r="I785" s="192"/>
      <c r="J785" s="192"/>
      <c r="K785" s="192"/>
      <c r="L785" s="192"/>
      <c r="M785" s="192"/>
      <c r="N785" s="192"/>
    </row>
    <row r="786" ht="15.75" customHeight="1">
      <c r="I786" s="192"/>
      <c r="J786" s="192"/>
      <c r="K786" s="192"/>
      <c r="L786" s="192"/>
      <c r="M786" s="192"/>
      <c r="N786" s="192"/>
    </row>
    <row r="787" ht="15.75" customHeight="1">
      <c r="I787" s="192"/>
      <c r="J787" s="192"/>
      <c r="K787" s="192"/>
      <c r="L787" s="192"/>
      <c r="M787" s="192"/>
      <c r="N787" s="192"/>
    </row>
    <row r="788" ht="15.75" customHeight="1">
      <c r="I788" s="192"/>
      <c r="J788" s="192"/>
      <c r="K788" s="192"/>
      <c r="L788" s="192"/>
      <c r="M788" s="192"/>
      <c r="N788" s="192"/>
    </row>
    <row r="789" ht="15.75" customHeight="1">
      <c r="I789" s="192"/>
      <c r="J789" s="192"/>
      <c r="K789" s="192"/>
      <c r="L789" s="192"/>
      <c r="M789" s="192"/>
      <c r="N789" s="192"/>
    </row>
    <row r="790" ht="15.75" customHeight="1">
      <c r="I790" s="192"/>
      <c r="J790" s="192"/>
      <c r="K790" s="192"/>
      <c r="L790" s="192"/>
      <c r="M790" s="192"/>
      <c r="N790" s="192"/>
    </row>
    <row r="791" ht="15.75" customHeight="1">
      <c r="I791" s="192"/>
      <c r="J791" s="192"/>
      <c r="K791" s="192"/>
      <c r="L791" s="192"/>
      <c r="M791" s="192"/>
      <c r="N791" s="192"/>
    </row>
    <row r="792" ht="15.75" customHeight="1">
      <c r="I792" s="192"/>
      <c r="J792" s="192"/>
      <c r="K792" s="192"/>
      <c r="L792" s="192"/>
      <c r="M792" s="192"/>
      <c r="N792" s="192"/>
    </row>
    <row r="793" ht="15.75" customHeight="1">
      <c r="I793" s="192"/>
      <c r="J793" s="192"/>
      <c r="K793" s="192"/>
      <c r="L793" s="192"/>
      <c r="M793" s="192"/>
      <c r="N793" s="192"/>
    </row>
    <row r="794" ht="15.75" customHeight="1">
      <c r="I794" s="192"/>
      <c r="J794" s="192"/>
      <c r="K794" s="192"/>
      <c r="L794" s="192"/>
      <c r="M794" s="192"/>
      <c r="N794" s="192"/>
    </row>
    <row r="795" ht="15.75" customHeight="1">
      <c r="I795" s="192"/>
      <c r="J795" s="192"/>
      <c r="K795" s="192"/>
      <c r="L795" s="192"/>
      <c r="M795" s="192"/>
      <c r="N795" s="192"/>
    </row>
    <row r="796" ht="15.75" customHeight="1">
      <c r="I796" s="192"/>
      <c r="J796" s="192"/>
      <c r="K796" s="192"/>
      <c r="L796" s="192"/>
      <c r="M796" s="192"/>
      <c r="N796" s="192"/>
    </row>
    <row r="797" ht="15.75" customHeight="1">
      <c r="I797" s="192"/>
      <c r="J797" s="192"/>
      <c r="K797" s="192"/>
      <c r="L797" s="192"/>
      <c r="M797" s="192"/>
      <c r="N797" s="192"/>
    </row>
    <row r="798" ht="15.75" customHeight="1">
      <c r="I798" s="192"/>
      <c r="J798" s="192"/>
      <c r="K798" s="192"/>
      <c r="L798" s="192"/>
      <c r="M798" s="192"/>
      <c r="N798" s="192"/>
    </row>
    <row r="799" ht="15.75" customHeight="1">
      <c r="I799" s="192"/>
      <c r="J799" s="192"/>
      <c r="K799" s="192"/>
      <c r="L799" s="192"/>
      <c r="M799" s="192"/>
      <c r="N799" s="192"/>
    </row>
    <row r="800" ht="15.75" customHeight="1">
      <c r="I800" s="192"/>
      <c r="J800" s="192"/>
      <c r="K800" s="192"/>
      <c r="L800" s="192"/>
      <c r="M800" s="192"/>
      <c r="N800" s="192"/>
    </row>
    <row r="801" ht="15.75" customHeight="1">
      <c r="I801" s="192"/>
      <c r="J801" s="192"/>
      <c r="K801" s="192"/>
      <c r="L801" s="192"/>
      <c r="M801" s="192"/>
      <c r="N801" s="192"/>
    </row>
    <row r="802" ht="15.75" customHeight="1">
      <c r="I802" s="192"/>
      <c r="J802" s="192"/>
      <c r="K802" s="192"/>
      <c r="L802" s="192"/>
      <c r="M802" s="192"/>
      <c r="N802" s="192"/>
    </row>
    <row r="803" ht="15.75" customHeight="1">
      <c r="I803" s="192"/>
      <c r="J803" s="192"/>
      <c r="K803" s="192"/>
      <c r="L803" s="192"/>
      <c r="M803" s="192"/>
      <c r="N803" s="192"/>
    </row>
    <row r="804" ht="15.75" customHeight="1">
      <c r="I804" s="192"/>
      <c r="J804" s="192"/>
      <c r="K804" s="192"/>
      <c r="L804" s="192"/>
      <c r="M804" s="192"/>
      <c r="N804" s="192"/>
    </row>
    <row r="805" ht="15.75" customHeight="1">
      <c r="I805" s="192"/>
      <c r="J805" s="192"/>
      <c r="K805" s="192"/>
      <c r="L805" s="192"/>
      <c r="M805" s="192"/>
      <c r="N805" s="192"/>
    </row>
    <row r="806" ht="15.75" customHeight="1">
      <c r="I806" s="192"/>
      <c r="J806" s="192"/>
      <c r="K806" s="192"/>
      <c r="L806" s="192"/>
      <c r="M806" s="192"/>
      <c r="N806" s="192"/>
    </row>
    <row r="807" ht="15.75" customHeight="1">
      <c r="I807" s="192"/>
      <c r="J807" s="192"/>
      <c r="K807" s="192"/>
      <c r="L807" s="192"/>
      <c r="M807" s="192"/>
      <c r="N807" s="192"/>
    </row>
    <row r="808" ht="15.75" customHeight="1">
      <c r="I808" s="192"/>
      <c r="J808" s="192"/>
      <c r="K808" s="192"/>
      <c r="L808" s="192"/>
      <c r="M808" s="192"/>
      <c r="N808" s="192"/>
    </row>
    <row r="809" ht="15.75" customHeight="1">
      <c r="I809" s="192"/>
      <c r="J809" s="192"/>
      <c r="K809" s="192"/>
      <c r="L809" s="192"/>
      <c r="M809" s="192"/>
      <c r="N809" s="192"/>
    </row>
    <row r="810" ht="15.75" customHeight="1">
      <c r="I810" s="192"/>
      <c r="J810" s="192"/>
      <c r="K810" s="192"/>
      <c r="L810" s="192"/>
      <c r="M810" s="192"/>
      <c r="N810" s="192"/>
    </row>
    <row r="811" ht="15.75" customHeight="1">
      <c r="I811" s="192"/>
      <c r="J811" s="192"/>
      <c r="K811" s="192"/>
      <c r="L811" s="192"/>
      <c r="M811" s="192"/>
      <c r="N811" s="192"/>
    </row>
    <row r="812" ht="15.75" customHeight="1">
      <c r="I812" s="192"/>
      <c r="J812" s="192"/>
      <c r="K812" s="192"/>
      <c r="L812" s="192"/>
      <c r="M812" s="192"/>
      <c r="N812" s="192"/>
    </row>
    <row r="813" ht="15.75" customHeight="1">
      <c r="I813" s="192"/>
      <c r="J813" s="192"/>
      <c r="K813" s="192"/>
      <c r="L813" s="192"/>
      <c r="M813" s="192"/>
      <c r="N813" s="192"/>
    </row>
    <row r="814" ht="15.75" customHeight="1">
      <c r="I814" s="192"/>
      <c r="J814" s="192"/>
      <c r="K814" s="192"/>
      <c r="L814" s="192"/>
      <c r="M814" s="192"/>
      <c r="N814" s="192"/>
    </row>
    <row r="815" ht="15.75" customHeight="1">
      <c r="I815" s="192"/>
      <c r="J815" s="192"/>
      <c r="K815" s="192"/>
      <c r="L815" s="192"/>
      <c r="M815" s="192"/>
      <c r="N815" s="192"/>
    </row>
    <row r="816" ht="15.75" customHeight="1">
      <c r="I816" s="192"/>
      <c r="J816" s="192"/>
      <c r="K816" s="192"/>
      <c r="L816" s="192"/>
      <c r="M816" s="192"/>
      <c r="N816" s="192"/>
    </row>
    <row r="817" ht="15.75" customHeight="1">
      <c r="I817" s="192"/>
      <c r="J817" s="192"/>
      <c r="K817" s="192"/>
      <c r="L817" s="192"/>
      <c r="M817" s="192"/>
      <c r="N817" s="192"/>
    </row>
    <row r="818" ht="15.75" customHeight="1">
      <c r="I818" s="192"/>
      <c r="J818" s="192"/>
      <c r="K818" s="192"/>
      <c r="L818" s="192"/>
      <c r="M818" s="192"/>
      <c r="N818" s="192"/>
    </row>
    <row r="819" ht="15.75" customHeight="1">
      <c r="I819" s="192"/>
      <c r="J819" s="192"/>
      <c r="K819" s="192"/>
      <c r="L819" s="192"/>
      <c r="M819" s="192"/>
      <c r="N819" s="192"/>
    </row>
    <row r="820" ht="15.75" customHeight="1">
      <c r="I820" s="192"/>
      <c r="J820" s="192"/>
      <c r="K820" s="192"/>
      <c r="L820" s="192"/>
      <c r="M820" s="192"/>
      <c r="N820" s="192"/>
    </row>
    <row r="821" ht="15.75" customHeight="1">
      <c r="I821" s="192"/>
      <c r="J821" s="192"/>
      <c r="K821" s="192"/>
      <c r="L821" s="192"/>
      <c r="M821" s="192"/>
      <c r="N821" s="192"/>
    </row>
    <row r="822" ht="15.75" customHeight="1">
      <c r="I822" s="192"/>
      <c r="J822" s="192"/>
      <c r="K822" s="192"/>
      <c r="L822" s="192"/>
      <c r="M822" s="192"/>
      <c r="N822" s="192"/>
    </row>
    <row r="823" ht="15.75" customHeight="1">
      <c r="I823" s="192"/>
      <c r="J823" s="192"/>
      <c r="K823" s="192"/>
      <c r="L823" s="192"/>
      <c r="M823" s="192"/>
      <c r="N823" s="192"/>
    </row>
    <row r="824" ht="15.75" customHeight="1">
      <c r="I824" s="192"/>
      <c r="J824" s="192"/>
      <c r="K824" s="192"/>
      <c r="L824" s="192"/>
      <c r="M824" s="192"/>
      <c r="N824" s="192"/>
    </row>
    <row r="825" ht="15.75" customHeight="1">
      <c r="I825" s="192"/>
      <c r="J825" s="192"/>
      <c r="K825" s="192"/>
      <c r="L825" s="192"/>
      <c r="M825" s="192"/>
      <c r="N825" s="192"/>
    </row>
    <row r="826" ht="15.75" customHeight="1">
      <c r="I826" s="192"/>
      <c r="J826" s="192"/>
      <c r="K826" s="192"/>
      <c r="L826" s="192"/>
      <c r="M826" s="192"/>
      <c r="N826" s="192"/>
    </row>
    <row r="827" ht="15.75" customHeight="1">
      <c r="I827" s="192"/>
      <c r="J827" s="192"/>
      <c r="K827" s="192"/>
      <c r="L827" s="192"/>
      <c r="M827" s="192"/>
      <c r="N827" s="192"/>
    </row>
    <row r="828" ht="15.75" customHeight="1">
      <c r="I828" s="192"/>
      <c r="J828" s="192"/>
      <c r="K828" s="192"/>
      <c r="L828" s="192"/>
      <c r="M828" s="192"/>
      <c r="N828" s="192"/>
    </row>
    <row r="829" ht="15.75" customHeight="1">
      <c r="I829" s="192"/>
      <c r="J829" s="192"/>
      <c r="K829" s="192"/>
      <c r="L829" s="192"/>
      <c r="M829" s="192"/>
      <c r="N829" s="192"/>
    </row>
    <row r="830" ht="15.75" customHeight="1">
      <c r="I830" s="192"/>
      <c r="J830" s="192"/>
      <c r="K830" s="192"/>
      <c r="L830" s="192"/>
      <c r="M830" s="192"/>
      <c r="N830" s="192"/>
    </row>
    <row r="831" ht="15.75" customHeight="1">
      <c r="I831" s="192"/>
      <c r="J831" s="192"/>
      <c r="K831" s="192"/>
      <c r="L831" s="192"/>
      <c r="M831" s="192"/>
      <c r="N831" s="192"/>
    </row>
    <row r="832" ht="15.75" customHeight="1">
      <c r="I832" s="192"/>
      <c r="J832" s="192"/>
      <c r="K832" s="192"/>
      <c r="L832" s="192"/>
      <c r="M832" s="192"/>
      <c r="N832" s="192"/>
    </row>
    <row r="833" ht="15.75" customHeight="1">
      <c r="I833" s="192"/>
      <c r="J833" s="192"/>
      <c r="K833" s="192"/>
      <c r="L833" s="192"/>
      <c r="M833" s="192"/>
      <c r="N833" s="192"/>
    </row>
    <row r="834" ht="15.75" customHeight="1">
      <c r="I834" s="192"/>
      <c r="J834" s="192"/>
      <c r="K834" s="192"/>
      <c r="L834" s="192"/>
      <c r="M834" s="192"/>
      <c r="N834" s="192"/>
    </row>
    <row r="835" ht="15.75" customHeight="1">
      <c r="I835" s="192"/>
      <c r="J835" s="192"/>
      <c r="K835" s="192"/>
      <c r="L835" s="192"/>
      <c r="M835" s="192"/>
      <c r="N835" s="192"/>
    </row>
    <row r="836" ht="15.75" customHeight="1">
      <c r="I836" s="192"/>
      <c r="J836" s="192"/>
      <c r="K836" s="192"/>
      <c r="L836" s="192"/>
      <c r="M836" s="192"/>
      <c r="N836" s="192"/>
    </row>
    <row r="837" ht="15.75" customHeight="1">
      <c r="I837" s="192"/>
      <c r="J837" s="192"/>
      <c r="K837" s="192"/>
      <c r="L837" s="192"/>
      <c r="M837" s="192"/>
      <c r="N837" s="192"/>
    </row>
    <row r="838" ht="15.75" customHeight="1">
      <c r="I838" s="192"/>
      <c r="J838" s="192"/>
      <c r="K838" s="192"/>
      <c r="L838" s="192"/>
      <c r="M838" s="192"/>
      <c r="N838" s="192"/>
    </row>
    <row r="839" ht="15.75" customHeight="1">
      <c r="I839" s="192"/>
      <c r="J839" s="192"/>
      <c r="K839" s="192"/>
      <c r="L839" s="192"/>
      <c r="M839" s="192"/>
      <c r="N839" s="192"/>
    </row>
    <row r="840" ht="15.75" customHeight="1">
      <c r="I840" s="192"/>
      <c r="J840" s="192"/>
      <c r="K840" s="192"/>
      <c r="L840" s="192"/>
      <c r="M840" s="192"/>
      <c r="N840" s="192"/>
    </row>
    <row r="841" ht="15.75" customHeight="1">
      <c r="I841" s="192"/>
      <c r="J841" s="192"/>
      <c r="K841" s="192"/>
      <c r="L841" s="192"/>
      <c r="M841" s="192"/>
      <c r="N841" s="192"/>
    </row>
    <row r="842" ht="15.75" customHeight="1">
      <c r="I842" s="192"/>
      <c r="J842" s="192"/>
      <c r="K842" s="192"/>
      <c r="L842" s="192"/>
      <c r="M842" s="192"/>
      <c r="N842" s="192"/>
    </row>
    <row r="843" ht="15.75" customHeight="1">
      <c r="I843" s="192"/>
      <c r="J843" s="192"/>
      <c r="K843" s="192"/>
      <c r="L843" s="192"/>
      <c r="M843" s="192"/>
      <c r="N843" s="192"/>
    </row>
    <row r="844" ht="15.75" customHeight="1">
      <c r="I844" s="192"/>
      <c r="J844" s="192"/>
      <c r="K844" s="192"/>
      <c r="L844" s="192"/>
      <c r="M844" s="192"/>
      <c r="N844" s="192"/>
    </row>
    <row r="845" ht="15.75" customHeight="1">
      <c r="I845" s="192"/>
      <c r="J845" s="192"/>
      <c r="K845" s="192"/>
      <c r="L845" s="192"/>
      <c r="M845" s="192"/>
      <c r="N845" s="192"/>
    </row>
    <row r="846" ht="15.75" customHeight="1">
      <c r="I846" s="192"/>
      <c r="J846" s="192"/>
      <c r="K846" s="192"/>
      <c r="L846" s="192"/>
      <c r="M846" s="192"/>
      <c r="N846" s="192"/>
    </row>
    <row r="847" ht="15.75" customHeight="1">
      <c r="I847" s="192"/>
      <c r="J847" s="192"/>
      <c r="K847" s="192"/>
      <c r="L847" s="192"/>
      <c r="M847" s="192"/>
      <c r="N847" s="192"/>
    </row>
    <row r="848" ht="15.75" customHeight="1">
      <c r="I848" s="192"/>
      <c r="J848" s="192"/>
      <c r="K848" s="192"/>
      <c r="L848" s="192"/>
      <c r="M848" s="192"/>
      <c r="N848" s="192"/>
    </row>
    <row r="849" ht="15.75" customHeight="1">
      <c r="I849" s="192"/>
      <c r="J849" s="192"/>
      <c r="K849" s="192"/>
      <c r="L849" s="192"/>
      <c r="M849" s="192"/>
      <c r="N849" s="192"/>
    </row>
    <row r="850" ht="15.75" customHeight="1">
      <c r="I850" s="192"/>
      <c r="J850" s="192"/>
      <c r="K850" s="192"/>
      <c r="L850" s="192"/>
      <c r="M850" s="192"/>
      <c r="N850" s="192"/>
    </row>
    <row r="851" ht="15.75" customHeight="1">
      <c r="I851" s="192"/>
      <c r="J851" s="192"/>
      <c r="K851" s="192"/>
      <c r="L851" s="192"/>
      <c r="M851" s="192"/>
      <c r="N851" s="192"/>
    </row>
    <row r="852" ht="15.75" customHeight="1">
      <c r="I852" s="192"/>
      <c r="J852" s="192"/>
      <c r="K852" s="192"/>
      <c r="L852" s="192"/>
      <c r="M852" s="192"/>
      <c r="N852" s="192"/>
    </row>
    <row r="853" ht="15.75" customHeight="1">
      <c r="I853" s="192"/>
      <c r="J853" s="192"/>
      <c r="K853" s="192"/>
      <c r="L853" s="192"/>
      <c r="M853" s="192"/>
      <c r="N853" s="192"/>
    </row>
    <row r="854" ht="15.75" customHeight="1">
      <c r="I854" s="192"/>
      <c r="J854" s="192"/>
      <c r="K854" s="192"/>
      <c r="L854" s="192"/>
      <c r="M854" s="192"/>
      <c r="N854" s="192"/>
    </row>
    <row r="855" ht="15.75" customHeight="1">
      <c r="I855" s="192"/>
      <c r="J855" s="192"/>
      <c r="K855" s="192"/>
      <c r="L855" s="192"/>
      <c r="M855" s="192"/>
      <c r="N855" s="192"/>
    </row>
    <row r="856" ht="15.75" customHeight="1">
      <c r="I856" s="192"/>
      <c r="J856" s="192"/>
      <c r="K856" s="192"/>
      <c r="L856" s="192"/>
      <c r="M856" s="192"/>
      <c r="N856" s="192"/>
    </row>
    <row r="857" ht="15.75" customHeight="1">
      <c r="I857" s="192"/>
      <c r="J857" s="192"/>
      <c r="K857" s="192"/>
      <c r="L857" s="192"/>
      <c r="M857" s="192"/>
      <c r="N857" s="192"/>
    </row>
    <row r="858" ht="15.75" customHeight="1">
      <c r="I858" s="192"/>
      <c r="J858" s="192"/>
      <c r="K858" s="192"/>
      <c r="L858" s="192"/>
      <c r="M858" s="192"/>
      <c r="N858" s="192"/>
    </row>
    <row r="859" ht="15.75" customHeight="1">
      <c r="I859" s="192"/>
      <c r="J859" s="192"/>
      <c r="K859" s="192"/>
      <c r="L859" s="192"/>
      <c r="M859" s="192"/>
      <c r="N859" s="192"/>
    </row>
    <row r="860" ht="15.75" customHeight="1">
      <c r="I860" s="192"/>
      <c r="J860" s="192"/>
      <c r="K860" s="192"/>
      <c r="L860" s="192"/>
      <c r="M860" s="192"/>
      <c r="N860" s="192"/>
    </row>
    <row r="861" ht="15.75" customHeight="1">
      <c r="I861" s="192"/>
      <c r="J861" s="192"/>
      <c r="K861" s="192"/>
      <c r="L861" s="192"/>
      <c r="M861" s="192"/>
      <c r="N861" s="192"/>
    </row>
    <row r="862" ht="15.75" customHeight="1">
      <c r="I862" s="192"/>
      <c r="J862" s="192"/>
      <c r="K862" s="192"/>
      <c r="L862" s="192"/>
      <c r="M862" s="192"/>
      <c r="N862" s="192"/>
    </row>
    <row r="863" ht="15.75" customHeight="1">
      <c r="I863" s="192"/>
      <c r="J863" s="192"/>
      <c r="K863" s="192"/>
      <c r="L863" s="192"/>
      <c r="M863" s="192"/>
      <c r="N863" s="192"/>
    </row>
    <row r="864" ht="15.75" customHeight="1">
      <c r="I864" s="192"/>
      <c r="J864" s="192"/>
      <c r="K864" s="192"/>
      <c r="L864" s="192"/>
      <c r="M864" s="192"/>
      <c r="N864" s="192"/>
    </row>
    <row r="865" ht="15.75" customHeight="1">
      <c r="I865" s="192"/>
      <c r="J865" s="192"/>
      <c r="K865" s="192"/>
      <c r="L865" s="192"/>
      <c r="M865" s="192"/>
      <c r="N865" s="192"/>
    </row>
    <row r="866" ht="15.75" customHeight="1">
      <c r="I866" s="192"/>
      <c r="J866" s="192"/>
      <c r="K866" s="192"/>
      <c r="L866" s="192"/>
      <c r="M866" s="192"/>
      <c r="N866" s="192"/>
    </row>
    <row r="867" ht="15.75" customHeight="1">
      <c r="I867" s="192"/>
      <c r="J867" s="192"/>
      <c r="K867" s="192"/>
      <c r="L867" s="192"/>
      <c r="M867" s="192"/>
      <c r="N867" s="192"/>
    </row>
    <row r="868" ht="15.75" customHeight="1">
      <c r="I868" s="192"/>
      <c r="J868" s="192"/>
      <c r="K868" s="192"/>
      <c r="L868" s="192"/>
      <c r="M868" s="192"/>
      <c r="N868" s="192"/>
    </row>
    <row r="869" ht="15.75" customHeight="1">
      <c r="I869" s="192"/>
      <c r="J869" s="192"/>
      <c r="K869" s="192"/>
      <c r="L869" s="192"/>
      <c r="M869" s="192"/>
      <c r="N869" s="192"/>
    </row>
    <row r="870" ht="15.75" customHeight="1">
      <c r="I870" s="192"/>
      <c r="J870" s="192"/>
      <c r="K870" s="192"/>
      <c r="L870" s="192"/>
      <c r="M870" s="192"/>
      <c r="N870" s="192"/>
    </row>
    <row r="871" ht="15.75" customHeight="1">
      <c r="I871" s="192"/>
      <c r="J871" s="192"/>
      <c r="K871" s="192"/>
      <c r="L871" s="192"/>
      <c r="M871" s="192"/>
      <c r="N871" s="192"/>
    </row>
    <row r="872" ht="15.75" customHeight="1">
      <c r="I872" s="192"/>
      <c r="J872" s="192"/>
      <c r="K872" s="192"/>
      <c r="L872" s="192"/>
      <c r="M872" s="192"/>
      <c r="N872" s="192"/>
    </row>
    <row r="873" ht="15.75" customHeight="1">
      <c r="I873" s="192"/>
      <c r="J873" s="192"/>
      <c r="K873" s="192"/>
      <c r="L873" s="192"/>
      <c r="M873" s="192"/>
      <c r="N873" s="192"/>
    </row>
    <row r="874" ht="15.75" customHeight="1">
      <c r="I874" s="192"/>
      <c r="J874" s="192"/>
      <c r="K874" s="192"/>
      <c r="L874" s="192"/>
      <c r="M874" s="192"/>
      <c r="N874" s="192"/>
    </row>
    <row r="875" ht="15.75" customHeight="1">
      <c r="I875" s="192"/>
      <c r="J875" s="192"/>
      <c r="K875" s="192"/>
      <c r="L875" s="192"/>
      <c r="M875" s="192"/>
      <c r="N875" s="192"/>
    </row>
    <row r="876" ht="15.75" customHeight="1">
      <c r="I876" s="192"/>
      <c r="J876" s="192"/>
      <c r="K876" s="192"/>
      <c r="L876" s="192"/>
      <c r="M876" s="192"/>
      <c r="N876" s="192"/>
    </row>
    <row r="877" ht="15.75" customHeight="1">
      <c r="I877" s="192"/>
      <c r="J877" s="192"/>
      <c r="K877" s="192"/>
      <c r="L877" s="192"/>
      <c r="M877" s="192"/>
      <c r="N877" s="192"/>
    </row>
    <row r="878" ht="15.75" customHeight="1">
      <c r="I878" s="192"/>
      <c r="J878" s="192"/>
      <c r="K878" s="192"/>
      <c r="L878" s="192"/>
      <c r="M878" s="192"/>
      <c r="N878" s="192"/>
    </row>
    <row r="879" ht="15.75" customHeight="1">
      <c r="I879" s="192"/>
      <c r="J879" s="192"/>
      <c r="K879" s="192"/>
      <c r="L879" s="192"/>
      <c r="M879" s="192"/>
      <c r="N879" s="192"/>
    </row>
    <row r="880" ht="15.75" customHeight="1">
      <c r="I880" s="192"/>
      <c r="J880" s="192"/>
      <c r="K880" s="192"/>
      <c r="L880" s="192"/>
      <c r="M880" s="192"/>
      <c r="N880" s="192"/>
    </row>
    <row r="881" ht="15.75" customHeight="1">
      <c r="I881" s="192"/>
      <c r="J881" s="192"/>
      <c r="K881" s="192"/>
      <c r="L881" s="192"/>
      <c r="M881" s="192"/>
      <c r="N881" s="192"/>
    </row>
    <row r="882" ht="15.75" customHeight="1">
      <c r="I882" s="192"/>
      <c r="J882" s="192"/>
      <c r="K882" s="192"/>
      <c r="L882" s="192"/>
      <c r="M882" s="192"/>
      <c r="N882" s="192"/>
    </row>
    <row r="883" ht="15.75" customHeight="1">
      <c r="I883" s="192"/>
      <c r="J883" s="192"/>
      <c r="K883" s="192"/>
      <c r="L883" s="192"/>
      <c r="M883" s="192"/>
      <c r="N883" s="192"/>
    </row>
    <row r="884" ht="15.75" customHeight="1">
      <c r="I884" s="192"/>
      <c r="J884" s="192"/>
      <c r="K884" s="192"/>
      <c r="L884" s="192"/>
      <c r="M884" s="192"/>
      <c r="N884" s="192"/>
    </row>
    <row r="885" ht="15.75" customHeight="1">
      <c r="I885" s="192"/>
      <c r="J885" s="192"/>
      <c r="K885" s="192"/>
      <c r="L885" s="192"/>
      <c r="M885" s="192"/>
      <c r="N885" s="192"/>
    </row>
    <row r="886" ht="15.75" customHeight="1">
      <c r="I886" s="192"/>
      <c r="J886" s="192"/>
      <c r="K886" s="192"/>
      <c r="L886" s="192"/>
      <c r="M886" s="192"/>
      <c r="N886" s="192"/>
    </row>
    <row r="887" ht="15.75" customHeight="1">
      <c r="I887" s="192"/>
      <c r="J887" s="192"/>
      <c r="K887" s="192"/>
      <c r="L887" s="192"/>
      <c r="M887" s="192"/>
      <c r="N887" s="192"/>
    </row>
    <row r="888" ht="15.75" customHeight="1">
      <c r="I888" s="192"/>
      <c r="J888" s="192"/>
      <c r="K888" s="192"/>
      <c r="L888" s="192"/>
      <c r="M888" s="192"/>
      <c r="N888" s="192"/>
    </row>
    <row r="889" ht="15.75" customHeight="1">
      <c r="I889" s="192"/>
      <c r="J889" s="192"/>
      <c r="K889" s="192"/>
      <c r="L889" s="192"/>
      <c r="M889" s="192"/>
      <c r="N889" s="192"/>
    </row>
    <row r="890" ht="15.75" customHeight="1">
      <c r="I890" s="192"/>
      <c r="J890" s="192"/>
      <c r="K890" s="192"/>
      <c r="L890" s="192"/>
      <c r="M890" s="192"/>
      <c r="N890" s="192"/>
    </row>
    <row r="891" ht="15.75" customHeight="1">
      <c r="I891" s="192"/>
      <c r="J891" s="192"/>
      <c r="K891" s="192"/>
      <c r="L891" s="192"/>
      <c r="M891" s="192"/>
      <c r="N891" s="192"/>
    </row>
    <row r="892" ht="15.75" customHeight="1">
      <c r="I892" s="192"/>
      <c r="J892" s="192"/>
      <c r="K892" s="192"/>
      <c r="L892" s="192"/>
      <c r="M892" s="192"/>
      <c r="N892" s="192"/>
    </row>
    <row r="893" ht="15.75" customHeight="1">
      <c r="I893" s="192"/>
      <c r="J893" s="192"/>
      <c r="K893" s="192"/>
      <c r="L893" s="192"/>
      <c r="M893" s="192"/>
      <c r="N893" s="192"/>
    </row>
    <row r="894" ht="15.75" customHeight="1">
      <c r="I894" s="192"/>
      <c r="J894" s="192"/>
      <c r="K894" s="192"/>
      <c r="L894" s="192"/>
      <c r="M894" s="192"/>
      <c r="N894" s="192"/>
    </row>
    <row r="895" ht="15.75" customHeight="1">
      <c r="I895" s="192"/>
      <c r="J895" s="192"/>
      <c r="K895" s="192"/>
      <c r="L895" s="192"/>
      <c r="M895" s="192"/>
      <c r="N895" s="192"/>
    </row>
    <row r="896" ht="15.75" customHeight="1">
      <c r="I896" s="192"/>
      <c r="J896" s="192"/>
      <c r="K896" s="192"/>
      <c r="L896" s="192"/>
      <c r="M896" s="192"/>
      <c r="N896" s="192"/>
    </row>
    <row r="897" ht="15.75" customHeight="1">
      <c r="I897" s="192"/>
      <c r="J897" s="192"/>
      <c r="K897" s="192"/>
      <c r="L897" s="192"/>
      <c r="M897" s="192"/>
      <c r="N897" s="192"/>
    </row>
    <row r="898" ht="15.75" customHeight="1">
      <c r="I898" s="192"/>
      <c r="J898" s="192"/>
      <c r="K898" s="192"/>
      <c r="L898" s="192"/>
      <c r="M898" s="192"/>
      <c r="N898" s="192"/>
    </row>
    <row r="899" ht="15.75" customHeight="1">
      <c r="I899" s="192"/>
      <c r="J899" s="192"/>
      <c r="K899" s="192"/>
      <c r="L899" s="192"/>
      <c r="M899" s="192"/>
      <c r="N899" s="192"/>
    </row>
    <row r="900" ht="15.75" customHeight="1">
      <c r="I900" s="192"/>
      <c r="J900" s="192"/>
      <c r="K900" s="192"/>
      <c r="L900" s="192"/>
      <c r="M900" s="192"/>
      <c r="N900" s="192"/>
    </row>
    <row r="901" ht="15.75" customHeight="1">
      <c r="I901" s="192"/>
      <c r="J901" s="192"/>
      <c r="K901" s="192"/>
      <c r="L901" s="192"/>
      <c r="M901" s="192"/>
      <c r="N901" s="192"/>
    </row>
    <row r="902" ht="15.75" customHeight="1">
      <c r="I902" s="192"/>
      <c r="J902" s="192"/>
      <c r="K902" s="192"/>
      <c r="L902" s="192"/>
      <c r="M902" s="192"/>
      <c r="N902" s="192"/>
    </row>
    <row r="903" ht="15.75" customHeight="1">
      <c r="I903" s="192"/>
      <c r="J903" s="192"/>
      <c r="K903" s="192"/>
      <c r="L903" s="192"/>
      <c r="M903" s="192"/>
      <c r="N903" s="192"/>
    </row>
    <row r="904" ht="15.75" customHeight="1">
      <c r="I904" s="192"/>
      <c r="J904" s="192"/>
      <c r="K904" s="192"/>
      <c r="L904" s="192"/>
      <c r="M904" s="192"/>
      <c r="N904" s="192"/>
    </row>
    <row r="905" ht="15.75" customHeight="1">
      <c r="I905" s="192"/>
      <c r="J905" s="192"/>
      <c r="K905" s="192"/>
      <c r="L905" s="192"/>
      <c r="M905" s="192"/>
      <c r="N905" s="192"/>
    </row>
    <row r="906" ht="15.75" customHeight="1">
      <c r="I906" s="192"/>
      <c r="J906" s="192"/>
      <c r="K906" s="192"/>
      <c r="L906" s="192"/>
      <c r="M906" s="192"/>
      <c r="N906" s="192"/>
    </row>
    <row r="907" ht="15.75" customHeight="1">
      <c r="I907" s="192"/>
      <c r="J907" s="192"/>
      <c r="K907" s="192"/>
      <c r="L907" s="192"/>
      <c r="M907" s="192"/>
      <c r="N907" s="192"/>
    </row>
    <row r="908" ht="15.75" customHeight="1">
      <c r="I908" s="192"/>
      <c r="J908" s="192"/>
      <c r="K908" s="192"/>
      <c r="L908" s="192"/>
      <c r="M908" s="192"/>
      <c r="N908" s="192"/>
    </row>
    <row r="909" ht="15.75" customHeight="1">
      <c r="I909" s="192"/>
      <c r="J909" s="192"/>
      <c r="K909" s="192"/>
      <c r="L909" s="192"/>
      <c r="M909" s="192"/>
      <c r="N909" s="192"/>
    </row>
    <row r="910" ht="15.75" customHeight="1">
      <c r="I910" s="192"/>
      <c r="J910" s="192"/>
      <c r="K910" s="192"/>
      <c r="L910" s="192"/>
      <c r="M910" s="192"/>
      <c r="N910" s="192"/>
    </row>
    <row r="911" ht="15.75" customHeight="1">
      <c r="I911" s="192"/>
      <c r="J911" s="192"/>
      <c r="K911" s="192"/>
      <c r="L911" s="192"/>
      <c r="M911" s="192"/>
      <c r="N911" s="192"/>
    </row>
    <row r="912" ht="15.75" customHeight="1">
      <c r="I912" s="192"/>
      <c r="J912" s="192"/>
      <c r="K912" s="192"/>
      <c r="L912" s="192"/>
      <c r="M912" s="192"/>
      <c r="N912" s="192"/>
    </row>
    <row r="913" ht="15.75" customHeight="1">
      <c r="I913" s="192"/>
      <c r="J913" s="192"/>
      <c r="K913" s="192"/>
      <c r="L913" s="192"/>
      <c r="M913" s="192"/>
      <c r="N913" s="192"/>
    </row>
    <row r="914" ht="15.75" customHeight="1">
      <c r="I914" s="192"/>
      <c r="J914" s="192"/>
      <c r="K914" s="192"/>
      <c r="L914" s="192"/>
      <c r="M914" s="192"/>
      <c r="N914" s="192"/>
    </row>
    <row r="915" ht="15.75" customHeight="1">
      <c r="I915" s="192"/>
      <c r="J915" s="192"/>
      <c r="K915" s="192"/>
      <c r="L915" s="192"/>
      <c r="M915" s="192"/>
      <c r="N915" s="192"/>
    </row>
    <row r="916" ht="15.75" customHeight="1">
      <c r="I916" s="192"/>
      <c r="J916" s="192"/>
      <c r="K916" s="192"/>
      <c r="L916" s="192"/>
      <c r="M916" s="192"/>
      <c r="N916" s="192"/>
    </row>
    <row r="917" ht="15.75" customHeight="1">
      <c r="I917" s="192"/>
      <c r="J917" s="192"/>
      <c r="K917" s="192"/>
      <c r="L917" s="192"/>
      <c r="M917" s="192"/>
      <c r="N917" s="192"/>
    </row>
    <row r="918" ht="15.75" customHeight="1">
      <c r="I918" s="192"/>
      <c r="J918" s="192"/>
      <c r="K918" s="192"/>
      <c r="L918" s="192"/>
      <c r="M918" s="192"/>
      <c r="N918" s="192"/>
    </row>
    <row r="919" ht="15.75" customHeight="1">
      <c r="I919" s="192"/>
      <c r="J919" s="192"/>
      <c r="K919" s="192"/>
      <c r="L919" s="192"/>
      <c r="M919" s="192"/>
      <c r="N919" s="192"/>
    </row>
    <row r="920" ht="15.75" customHeight="1">
      <c r="I920" s="192"/>
      <c r="J920" s="192"/>
      <c r="K920" s="192"/>
      <c r="L920" s="192"/>
      <c r="M920" s="192"/>
      <c r="N920" s="192"/>
    </row>
    <row r="921" ht="15.75" customHeight="1">
      <c r="I921" s="192"/>
      <c r="J921" s="192"/>
      <c r="K921" s="192"/>
      <c r="L921" s="192"/>
      <c r="M921" s="192"/>
      <c r="N921" s="192"/>
    </row>
    <row r="922" ht="15.75" customHeight="1">
      <c r="I922" s="192"/>
      <c r="J922" s="192"/>
      <c r="K922" s="192"/>
      <c r="L922" s="192"/>
      <c r="M922" s="192"/>
      <c r="N922" s="192"/>
    </row>
    <row r="923" ht="15.75" customHeight="1">
      <c r="I923" s="192"/>
      <c r="J923" s="192"/>
      <c r="K923" s="192"/>
      <c r="L923" s="192"/>
      <c r="M923" s="192"/>
      <c r="N923" s="192"/>
    </row>
    <row r="924" ht="15.75" customHeight="1">
      <c r="I924" s="192"/>
      <c r="J924" s="192"/>
      <c r="K924" s="192"/>
      <c r="L924" s="192"/>
      <c r="M924" s="192"/>
      <c r="N924" s="192"/>
    </row>
    <row r="925" ht="15.75" customHeight="1">
      <c r="I925" s="192"/>
      <c r="J925" s="192"/>
      <c r="K925" s="192"/>
      <c r="L925" s="192"/>
      <c r="M925" s="192"/>
      <c r="N925" s="192"/>
    </row>
    <row r="926" ht="15.75" customHeight="1">
      <c r="I926" s="192"/>
      <c r="J926" s="192"/>
      <c r="K926" s="192"/>
      <c r="L926" s="192"/>
      <c r="M926" s="192"/>
      <c r="N926" s="192"/>
    </row>
    <row r="927" ht="15.75" customHeight="1">
      <c r="I927" s="192"/>
      <c r="J927" s="192"/>
      <c r="K927" s="192"/>
      <c r="L927" s="192"/>
      <c r="M927" s="192"/>
      <c r="N927" s="192"/>
    </row>
    <row r="928" ht="15.75" customHeight="1">
      <c r="I928" s="192"/>
      <c r="J928" s="192"/>
      <c r="K928" s="192"/>
      <c r="L928" s="192"/>
      <c r="M928" s="192"/>
      <c r="N928" s="192"/>
    </row>
    <row r="929" ht="15.75" customHeight="1">
      <c r="I929" s="192"/>
      <c r="J929" s="192"/>
      <c r="K929" s="192"/>
      <c r="L929" s="192"/>
      <c r="M929" s="192"/>
      <c r="N929" s="192"/>
    </row>
    <row r="930" ht="15.75" customHeight="1">
      <c r="I930" s="192"/>
      <c r="J930" s="192"/>
      <c r="K930" s="192"/>
      <c r="L930" s="192"/>
      <c r="M930" s="192"/>
      <c r="N930" s="192"/>
    </row>
    <row r="931" ht="15.75" customHeight="1">
      <c r="I931" s="192"/>
      <c r="J931" s="192"/>
      <c r="K931" s="192"/>
      <c r="L931" s="192"/>
      <c r="M931" s="192"/>
      <c r="N931" s="192"/>
    </row>
    <row r="932" ht="15.75" customHeight="1">
      <c r="I932" s="192"/>
      <c r="J932" s="192"/>
      <c r="K932" s="192"/>
      <c r="L932" s="192"/>
      <c r="M932" s="192"/>
      <c r="N932" s="192"/>
    </row>
    <row r="933" ht="15.75" customHeight="1">
      <c r="I933" s="192"/>
      <c r="J933" s="192"/>
      <c r="K933" s="192"/>
      <c r="L933" s="192"/>
      <c r="M933" s="192"/>
      <c r="N933" s="192"/>
    </row>
    <row r="934" ht="15.75" customHeight="1">
      <c r="I934" s="192"/>
      <c r="J934" s="192"/>
      <c r="K934" s="192"/>
      <c r="L934" s="192"/>
      <c r="M934" s="192"/>
      <c r="N934" s="192"/>
    </row>
    <row r="935" ht="15.75" customHeight="1">
      <c r="I935" s="192"/>
      <c r="J935" s="192"/>
      <c r="K935" s="192"/>
      <c r="L935" s="192"/>
      <c r="M935" s="192"/>
      <c r="N935" s="192"/>
    </row>
    <row r="936" ht="15.75" customHeight="1">
      <c r="I936" s="192"/>
      <c r="J936" s="192"/>
      <c r="K936" s="192"/>
      <c r="L936" s="192"/>
      <c r="M936" s="192"/>
      <c r="N936" s="192"/>
    </row>
    <row r="937" ht="15.75" customHeight="1">
      <c r="I937" s="192"/>
      <c r="J937" s="192"/>
      <c r="K937" s="192"/>
      <c r="L937" s="192"/>
      <c r="M937" s="192"/>
      <c r="N937" s="192"/>
    </row>
    <row r="938" ht="15.75" customHeight="1">
      <c r="I938" s="192"/>
      <c r="J938" s="192"/>
      <c r="K938" s="192"/>
      <c r="L938" s="192"/>
      <c r="M938" s="192"/>
      <c r="N938" s="192"/>
    </row>
    <row r="939" ht="15.75" customHeight="1">
      <c r="I939" s="192"/>
      <c r="J939" s="192"/>
      <c r="K939" s="192"/>
      <c r="L939" s="192"/>
      <c r="M939" s="192"/>
      <c r="N939" s="192"/>
    </row>
    <row r="940" ht="15.75" customHeight="1">
      <c r="I940" s="192"/>
      <c r="J940" s="192"/>
      <c r="K940" s="192"/>
      <c r="L940" s="192"/>
      <c r="M940" s="192"/>
      <c r="N940" s="192"/>
    </row>
    <row r="941" ht="15.75" customHeight="1">
      <c r="I941" s="192"/>
      <c r="J941" s="192"/>
      <c r="K941" s="192"/>
      <c r="L941" s="192"/>
      <c r="M941" s="192"/>
      <c r="N941" s="192"/>
    </row>
    <row r="942" ht="15.75" customHeight="1">
      <c r="I942" s="192"/>
      <c r="J942" s="192"/>
      <c r="K942" s="192"/>
      <c r="L942" s="192"/>
      <c r="M942" s="192"/>
      <c r="N942" s="192"/>
    </row>
    <row r="943" ht="15.75" customHeight="1">
      <c r="I943" s="192"/>
      <c r="J943" s="192"/>
      <c r="K943" s="192"/>
      <c r="L943" s="192"/>
      <c r="M943" s="192"/>
      <c r="N943" s="192"/>
    </row>
    <row r="944" ht="15.75" customHeight="1">
      <c r="I944" s="192"/>
      <c r="J944" s="192"/>
      <c r="K944" s="192"/>
      <c r="L944" s="192"/>
      <c r="M944" s="192"/>
      <c r="N944" s="192"/>
    </row>
    <row r="945" ht="15.75" customHeight="1">
      <c r="I945" s="192"/>
      <c r="J945" s="192"/>
      <c r="K945" s="192"/>
      <c r="L945" s="192"/>
      <c r="M945" s="192"/>
      <c r="N945" s="192"/>
    </row>
    <row r="946" ht="15.75" customHeight="1">
      <c r="I946" s="192"/>
      <c r="J946" s="192"/>
      <c r="K946" s="192"/>
      <c r="L946" s="192"/>
      <c r="M946" s="192"/>
      <c r="N946" s="192"/>
    </row>
    <row r="947" ht="15.75" customHeight="1">
      <c r="I947" s="192"/>
      <c r="J947" s="192"/>
      <c r="K947" s="192"/>
      <c r="L947" s="192"/>
      <c r="M947" s="192"/>
      <c r="N947" s="192"/>
    </row>
    <row r="948" ht="15.75" customHeight="1">
      <c r="I948" s="192"/>
      <c r="J948" s="192"/>
      <c r="K948" s="192"/>
      <c r="L948" s="192"/>
      <c r="M948" s="192"/>
      <c r="N948" s="192"/>
    </row>
    <row r="949" ht="15.75" customHeight="1">
      <c r="I949" s="192"/>
      <c r="J949" s="192"/>
      <c r="K949" s="192"/>
      <c r="L949" s="192"/>
      <c r="M949" s="192"/>
      <c r="N949" s="192"/>
    </row>
    <row r="950" ht="15.75" customHeight="1">
      <c r="I950" s="192"/>
      <c r="J950" s="192"/>
      <c r="K950" s="192"/>
      <c r="L950" s="192"/>
      <c r="M950" s="192"/>
      <c r="N950" s="192"/>
    </row>
    <row r="951" ht="15.75" customHeight="1">
      <c r="I951" s="192"/>
      <c r="J951" s="192"/>
      <c r="K951" s="192"/>
      <c r="L951" s="192"/>
      <c r="M951" s="192"/>
      <c r="N951" s="192"/>
    </row>
    <row r="952" ht="15.75" customHeight="1">
      <c r="I952" s="192"/>
      <c r="J952" s="192"/>
      <c r="K952" s="192"/>
      <c r="L952" s="192"/>
      <c r="M952" s="192"/>
      <c r="N952" s="192"/>
    </row>
    <row r="953" ht="15.75" customHeight="1">
      <c r="I953" s="192"/>
      <c r="J953" s="192"/>
      <c r="K953" s="192"/>
      <c r="L953" s="192"/>
      <c r="M953" s="192"/>
      <c r="N953" s="192"/>
    </row>
    <row r="954" ht="15.75" customHeight="1">
      <c r="I954" s="192"/>
      <c r="J954" s="192"/>
      <c r="K954" s="192"/>
      <c r="L954" s="192"/>
      <c r="M954" s="192"/>
      <c r="N954" s="192"/>
    </row>
    <row r="955" ht="15.75" customHeight="1">
      <c r="I955" s="192"/>
      <c r="J955" s="192"/>
      <c r="K955" s="192"/>
      <c r="L955" s="192"/>
      <c r="M955" s="192"/>
      <c r="N955" s="192"/>
    </row>
    <row r="956" ht="15.75" customHeight="1">
      <c r="I956" s="192"/>
      <c r="J956" s="192"/>
      <c r="K956" s="192"/>
      <c r="L956" s="192"/>
      <c r="M956" s="192"/>
      <c r="N956" s="192"/>
    </row>
    <row r="957" ht="15.75" customHeight="1">
      <c r="I957" s="192"/>
      <c r="J957" s="192"/>
      <c r="K957" s="192"/>
      <c r="L957" s="192"/>
      <c r="M957" s="192"/>
      <c r="N957" s="192"/>
    </row>
    <row r="958" ht="15.75" customHeight="1">
      <c r="I958" s="192"/>
      <c r="J958" s="192"/>
      <c r="K958" s="192"/>
      <c r="L958" s="192"/>
      <c r="M958" s="192"/>
      <c r="N958" s="192"/>
    </row>
    <row r="959" ht="15.75" customHeight="1">
      <c r="I959" s="192"/>
      <c r="J959" s="192"/>
      <c r="K959" s="192"/>
      <c r="L959" s="192"/>
      <c r="M959" s="192"/>
      <c r="N959" s="192"/>
    </row>
    <row r="960" ht="15.75" customHeight="1">
      <c r="I960" s="192"/>
      <c r="J960" s="192"/>
      <c r="K960" s="192"/>
      <c r="L960" s="192"/>
      <c r="M960" s="192"/>
      <c r="N960" s="192"/>
    </row>
    <row r="961" ht="15.75" customHeight="1">
      <c r="I961" s="192"/>
      <c r="J961" s="192"/>
      <c r="K961" s="192"/>
      <c r="L961" s="192"/>
      <c r="M961" s="192"/>
      <c r="N961" s="192"/>
    </row>
    <row r="962" ht="15.75" customHeight="1">
      <c r="I962" s="192"/>
      <c r="J962" s="192"/>
      <c r="K962" s="192"/>
      <c r="L962" s="192"/>
      <c r="M962" s="192"/>
      <c r="N962" s="192"/>
    </row>
    <row r="963" ht="15.75" customHeight="1">
      <c r="I963" s="192"/>
      <c r="J963" s="192"/>
      <c r="K963" s="192"/>
      <c r="L963" s="192"/>
      <c r="M963" s="192"/>
      <c r="N963" s="192"/>
    </row>
    <row r="964" ht="15.75" customHeight="1">
      <c r="I964" s="192"/>
      <c r="J964" s="192"/>
      <c r="K964" s="192"/>
      <c r="L964" s="192"/>
      <c r="M964" s="192"/>
      <c r="N964" s="192"/>
    </row>
    <row r="965" ht="15.75" customHeight="1">
      <c r="I965" s="192"/>
      <c r="J965" s="192"/>
      <c r="K965" s="192"/>
      <c r="L965" s="192"/>
      <c r="M965" s="192"/>
      <c r="N965" s="192"/>
    </row>
    <row r="966" ht="15.75" customHeight="1">
      <c r="I966" s="192"/>
      <c r="J966" s="192"/>
      <c r="K966" s="192"/>
      <c r="L966" s="192"/>
      <c r="M966" s="192"/>
      <c r="N966" s="192"/>
    </row>
    <row r="967" ht="15.75" customHeight="1">
      <c r="I967" s="192"/>
      <c r="J967" s="192"/>
      <c r="K967" s="192"/>
      <c r="L967" s="192"/>
      <c r="M967" s="192"/>
      <c r="N967" s="192"/>
    </row>
    <row r="968" ht="15.75" customHeight="1">
      <c r="I968" s="192"/>
      <c r="J968" s="192"/>
      <c r="K968" s="192"/>
      <c r="L968" s="192"/>
      <c r="M968" s="192"/>
      <c r="N968" s="192"/>
    </row>
    <row r="969" ht="15.75" customHeight="1">
      <c r="I969" s="192"/>
      <c r="J969" s="192"/>
      <c r="K969" s="192"/>
      <c r="L969" s="192"/>
      <c r="M969" s="192"/>
      <c r="N969" s="192"/>
    </row>
    <row r="970" ht="15.75" customHeight="1">
      <c r="I970" s="192"/>
      <c r="J970" s="192"/>
      <c r="K970" s="192"/>
      <c r="L970" s="192"/>
      <c r="M970" s="192"/>
      <c r="N970" s="192"/>
    </row>
    <row r="971" ht="15.75" customHeight="1">
      <c r="I971" s="192"/>
      <c r="J971" s="192"/>
      <c r="K971" s="192"/>
      <c r="L971" s="192"/>
      <c r="M971" s="192"/>
      <c r="N971" s="192"/>
    </row>
    <row r="972" ht="15.75" customHeight="1">
      <c r="I972" s="192"/>
      <c r="J972" s="192"/>
      <c r="K972" s="192"/>
      <c r="L972" s="192"/>
      <c r="M972" s="192"/>
      <c r="N972" s="192"/>
    </row>
    <row r="973" ht="15.75" customHeight="1">
      <c r="I973" s="192"/>
      <c r="J973" s="192"/>
      <c r="K973" s="192"/>
      <c r="L973" s="192"/>
      <c r="M973" s="192"/>
      <c r="N973" s="192"/>
    </row>
    <row r="974" ht="15.75" customHeight="1">
      <c r="I974" s="192"/>
      <c r="J974" s="192"/>
      <c r="K974" s="192"/>
      <c r="L974" s="192"/>
      <c r="M974" s="192"/>
      <c r="N974" s="192"/>
    </row>
    <row r="975" ht="15.75" customHeight="1">
      <c r="I975" s="192"/>
      <c r="J975" s="192"/>
      <c r="K975" s="192"/>
      <c r="L975" s="192"/>
      <c r="M975" s="192"/>
      <c r="N975" s="192"/>
    </row>
    <row r="976" ht="15.75" customHeight="1">
      <c r="I976" s="192"/>
      <c r="J976" s="192"/>
      <c r="K976" s="192"/>
      <c r="L976" s="192"/>
      <c r="M976" s="192"/>
      <c r="N976" s="192"/>
    </row>
    <row r="977" ht="15.75" customHeight="1">
      <c r="I977" s="192"/>
      <c r="J977" s="192"/>
      <c r="K977" s="192"/>
      <c r="L977" s="192"/>
      <c r="M977" s="192"/>
      <c r="N977" s="192"/>
    </row>
    <row r="978" ht="15.75" customHeight="1">
      <c r="I978" s="192"/>
      <c r="J978" s="192"/>
      <c r="K978" s="192"/>
      <c r="L978" s="192"/>
      <c r="M978" s="192"/>
      <c r="N978" s="192"/>
    </row>
    <row r="979" ht="15.75" customHeight="1">
      <c r="I979" s="192"/>
      <c r="J979" s="192"/>
      <c r="K979" s="192"/>
      <c r="L979" s="192"/>
      <c r="M979" s="192"/>
      <c r="N979" s="192"/>
    </row>
    <row r="980" ht="15.75" customHeight="1">
      <c r="I980" s="192"/>
      <c r="J980" s="192"/>
      <c r="K980" s="192"/>
      <c r="L980" s="192"/>
      <c r="M980" s="192"/>
      <c r="N980" s="192"/>
    </row>
    <row r="981" ht="15.75" customHeight="1">
      <c r="I981" s="192"/>
      <c r="J981" s="192"/>
      <c r="K981" s="192"/>
      <c r="L981" s="192"/>
      <c r="M981" s="192"/>
      <c r="N981" s="192"/>
    </row>
    <row r="982" ht="15.75" customHeight="1">
      <c r="I982" s="192"/>
      <c r="J982" s="192"/>
      <c r="K982" s="192"/>
      <c r="L982" s="192"/>
      <c r="M982" s="192"/>
      <c r="N982" s="192"/>
    </row>
    <row r="983" ht="15.75" customHeight="1">
      <c r="I983" s="192"/>
      <c r="J983" s="192"/>
      <c r="K983" s="192"/>
      <c r="L983" s="192"/>
      <c r="M983" s="192"/>
      <c r="N983" s="192"/>
    </row>
    <row r="984" ht="15.75" customHeight="1">
      <c r="I984" s="192"/>
      <c r="J984" s="192"/>
      <c r="K984" s="192"/>
      <c r="L984" s="192"/>
      <c r="M984" s="192"/>
      <c r="N984" s="192"/>
    </row>
    <row r="985" ht="15.75" customHeight="1">
      <c r="I985" s="192"/>
      <c r="J985" s="192"/>
      <c r="K985" s="192"/>
      <c r="L985" s="192"/>
      <c r="M985" s="192"/>
      <c r="N985" s="192"/>
    </row>
    <row r="986" ht="15.75" customHeight="1">
      <c r="I986" s="192"/>
      <c r="J986" s="192"/>
      <c r="K986" s="192"/>
      <c r="L986" s="192"/>
      <c r="M986" s="192"/>
      <c r="N986" s="192"/>
    </row>
    <row r="987" ht="15.75" customHeight="1">
      <c r="I987" s="192"/>
      <c r="J987" s="192"/>
      <c r="K987" s="192"/>
      <c r="L987" s="192"/>
      <c r="M987" s="192"/>
      <c r="N987" s="192"/>
    </row>
    <row r="988" ht="15.75" customHeight="1">
      <c r="I988" s="192"/>
      <c r="J988" s="192"/>
      <c r="K988" s="192"/>
      <c r="L988" s="192"/>
      <c r="M988" s="192"/>
      <c r="N988" s="192"/>
    </row>
    <row r="989" ht="15.75" customHeight="1">
      <c r="I989" s="192"/>
      <c r="J989" s="192"/>
      <c r="K989" s="192"/>
      <c r="L989" s="192"/>
      <c r="M989" s="192"/>
      <c r="N989" s="192"/>
    </row>
    <row r="990" ht="15.75" customHeight="1">
      <c r="I990" s="192"/>
      <c r="J990" s="192"/>
      <c r="K990" s="192"/>
      <c r="L990" s="192"/>
      <c r="M990" s="192"/>
      <c r="N990" s="192"/>
    </row>
    <row r="991" ht="15.75" customHeight="1">
      <c r="I991" s="192"/>
      <c r="J991" s="192"/>
      <c r="K991" s="192"/>
      <c r="L991" s="192"/>
      <c r="M991" s="192"/>
      <c r="N991" s="192"/>
    </row>
    <row r="992" ht="15.75" customHeight="1">
      <c r="I992" s="192"/>
      <c r="J992" s="192"/>
      <c r="K992" s="192"/>
      <c r="L992" s="192"/>
      <c r="M992" s="192"/>
      <c r="N992" s="192"/>
    </row>
    <row r="993" ht="15.75" customHeight="1">
      <c r="I993" s="192"/>
      <c r="J993" s="192"/>
      <c r="K993" s="192"/>
      <c r="L993" s="192"/>
      <c r="M993" s="192"/>
      <c r="N993" s="192"/>
    </row>
    <row r="994" ht="15.75" customHeight="1">
      <c r="I994" s="192"/>
      <c r="J994" s="192"/>
      <c r="K994" s="192"/>
      <c r="L994" s="192"/>
      <c r="M994" s="192"/>
      <c r="N994" s="192"/>
    </row>
    <row r="995" ht="15.75" customHeight="1">
      <c r="I995" s="192"/>
      <c r="J995" s="192"/>
      <c r="K995" s="192"/>
      <c r="L995" s="192"/>
      <c r="M995" s="192"/>
      <c r="N995" s="192"/>
    </row>
    <row r="996" ht="15.75" customHeight="1">
      <c r="I996" s="192"/>
      <c r="J996" s="192"/>
      <c r="K996" s="192"/>
      <c r="L996" s="192"/>
      <c r="M996" s="192"/>
      <c r="N996" s="192"/>
    </row>
    <row r="997" ht="15.75" customHeight="1">
      <c r="I997" s="192"/>
      <c r="J997" s="192"/>
      <c r="K997" s="192"/>
      <c r="L997" s="192"/>
      <c r="M997" s="192"/>
      <c r="N997" s="192"/>
    </row>
    <row r="998" ht="15.75" customHeight="1">
      <c r="I998" s="192"/>
      <c r="J998" s="192"/>
      <c r="K998" s="192"/>
      <c r="L998" s="192"/>
      <c r="M998" s="192"/>
      <c r="N998" s="192"/>
    </row>
    <row r="999" ht="15.75" customHeight="1">
      <c r="I999" s="192"/>
      <c r="J999" s="192"/>
      <c r="K999" s="192"/>
      <c r="L999" s="192"/>
      <c r="M999" s="192"/>
      <c r="N999" s="192"/>
    </row>
    <row r="1000" ht="15.75" customHeight="1">
      <c r="I1000" s="192"/>
      <c r="J1000" s="192"/>
      <c r="K1000" s="192"/>
      <c r="L1000" s="192"/>
      <c r="M1000" s="192"/>
      <c r="N1000" s="192"/>
    </row>
  </sheetData>
  <mergeCells count="58">
    <mergeCell ref="O2:R2"/>
    <mergeCell ref="S2:S4"/>
    <mergeCell ref="O3:P3"/>
    <mergeCell ref="Q3:R3"/>
    <mergeCell ref="Q13:Q18"/>
    <mergeCell ref="R13:R17"/>
    <mergeCell ref="R19:R21"/>
    <mergeCell ref="Q19:Q21"/>
    <mergeCell ref="O24:O25"/>
    <mergeCell ref="P24:P25"/>
    <mergeCell ref="Q24:Q25"/>
    <mergeCell ref="R24:R25"/>
    <mergeCell ref="O27:O28"/>
    <mergeCell ref="P27:P28"/>
    <mergeCell ref="O38:O41"/>
    <mergeCell ref="P38:P41"/>
    <mergeCell ref="Q38:Q41"/>
    <mergeCell ref="R38:R41"/>
    <mergeCell ref="Q42:Q55"/>
    <mergeCell ref="R42:R55"/>
    <mergeCell ref="Q56:Q57"/>
    <mergeCell ref="R56:R57"/>
    <mergeCell ref="Q29:Q31"/>
    <mergeCell ref="R29:R31"/>
    <mergeCell ref="O33:O34"/>
    <mergeCell ref="P33:P34"/>
    <mergeCell ref="Q33:Q34"/>
    <mergeCell ref="R33:R34"/>
    <mergeCell ref="N38:N40"/>
    <mergeCell ref="F2:F4"/>
    <mergeCell ref="G2:G4"/>
    <mergeCell ref="H2:H4"/>
    <mergeCell ref="I2:L2"/>
    <mergeCell ref="I3:I4"/>
    <mergeCell ref="J3:J4"/>
    <mergeCell ref="K3:K4"/>
    <mergeCell ref="L3:L4"/>
    <mergeCell ref="M2:M4"/>
    <mergeCell ref="N2:N4"/>
    <mergeCell ref="N23:N26"/>
    <mergeCell ref="N27:N28"/>
    <mergeCell ref="T2:T4"/>
    <mergeCell ref="U2:U4"/>
    <mergeCell ref="U13:U16"/>
    <mergeCell ref="V2:V4"/>
    <mergeCell ref="W2:W4"/>
    <mergeCell ref="V5:X5"/>
    <mergeCell ref="V7:X7"/>
    <mergeCell ref="A1:R1"/>
    <mergeCell ref="S1:X1"/>
    <mergeCell ref="A2:A4"/>
    <mergeCell ref="B2:B4"/>
    <mergeCell ref="C2:C4"/>
    <mergeCell ref="D2:D4"/>
    <mergeCell ref="E2:E4"/>
    <mergeCell ref="X2:X4"/>
    <mergeCell ref="Q27:Q28"/>
    <mergeCell ref="R27:R28"/>
  </mergeCells>
  <hyperlinks>
    <hyperlink r:id="rId2" ref="W23"/>
    <hyperlink r:id="rId3" ref="W25"/>
  </hyperlinks>
  <printOptions/>
  <pageMargins bottom="0.75" footer="0.0" header="0.0" left="0.7" right="0.7" top="0.75"/>
  <pageSetup fitToHeight="0" orientation="landscape"/>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hidden="1" min="1" max="2" width="15.88"/>
    <col customWidth="1" min="3" max="3" width="31.63"/>
    <col customWidth="1" min="4" max="4" width="17.75"/>
    <col customWidth="1" min="5" max="5" width="30.88"/>
    <col customWidth="1" min="6" max="6" width="18.25"/>
    <col customWidth="1" hidden="1" min="7" max="7" width="32.5"/>
    <col customWidth="1" min="8" max="8" width="8.88"/>
    <col customWidth="1" min="9" max="9" width="8.0"/>
    <col customWidth="1" min="10" max="10" width="8.88"/>
    <col customWidth="1" hidden="1" min="11" max="13" width="8.88"/>
    <col customWidth="1" min="14" max="14" width="10.5"/>
    <col customWidth="1" min="15" max="15" width="24.25"/>
    <col customWidth="1" min="16" max="16" width="15.75"/>
    <col customWidth="1" min="17" max="17" width="14.88"/>
    <col customWidth="1" min="18" max="18" width="16.0"/>
    <col customWidth="1" min="19" max="19" width="14.63"/>
    <col customWidth="1" min="20" max="20" width="18.38"/>
    <col customWidth="1" hidden="1" min="21" max="21" width="8.75"/>
    <col customWidth="1" min="22" max="22" width="23.63"/>
    <col customWidth="1" min="23" max="23" width="47.0"/>
    <col customWidth="1" min="24" max="24" width="28.88"/>
    <col customWidth="1" min="25" max="25" width="34.5"/>
  </cols>
  <sheetData>
    <row r="1" ht="68.25" customHeight="1">
      <c r="A1" s="193" t="s">
        <v>314</v>
      </c>
      <c r="B1" s="11"/>
      <c r="C1" s="11"/>
      <c r="D1" s="11"/>
      <c r="E1" s="11"/>
      <c r="F1" s="11"/>
      <c r="G1" s="11"/>
      <c r="H1" s="11"/>
      <c r="I1" s="11"/>
      <c r="J1" s="11"/>
      <c r="K1" s="11"/>
      <c r="L1" s="11"/>
      <c r="M1" s="11"/>
      <c r="N1" s="11"/>
      <c r="O1" s="11"/>
      <c r="P1" s="11"/>
      <c r="Q1" s="11"/>
      <c r="R1" s="11"/>
      <c r="S1" s="194"/>
      <c r="T1" s="4" t="s">
        <v>1</v>
      </c>
      <c r="U1" s="5"/>
      <c r="V1" s="5"/>
      <c r="W1" s="5"/>
      <c r="X1" s="5"/>
      <c r="Y1" s="6"/>
      <c r="Z1" s="139"/>
      <c r="AA1" s="139"/>
      <c r="AB1" s="139"/>
      <c r="AC1" s="139"/>
      <c r="AD1" s="139"/>
      <c r="AE1" s="139"/>
    </row>
    <row r="2" ht="42.0" customHeight="1">
      <c r="A2" s="195" t="s">
        <v>2</v>
      </c>
      <c r="B2" s="196" t="s">
        <v>3</v>
      </c>
      <c r="C2" s="197" t="s">
        <v>4</v>
      </c>
      <c r="D2" s="197" t="s">
        <v>315</v>
      </c>
      <c r="E2" s="197" t="s">
        <v>5</v>
      </c>
      <c r="F2" s="196" t="s">
        <v>6</v>
      </c>
      <c r="G2" s="196" t="s">
        <v>7</v>
      </c>
      <c r="H2" s="196" t="s">
        <v>8</v>
      </c>
      <c r="I2" s="196" t="s">
        <v>9</v>
      </c>
      <c r="J2" s="198" t="s">
        <v>10</v>
      </c>
      <c r="K2" s="5"/>
      <c r="L2" s="5"/>
      <c r="M2" s="6"/>
      <c r="N2" s="199" t="s">
        <v>11</v>
      </c>
      <c r="O2" s="196" t="s">
        <v>316</v>
      </c>
      <c r="P2" s="200" t="s">
        <v>13</v>
      </c>
      <c r="Q2" s="5"/>
      <c r="R2" s="5"/>
      <c r="S2" s="201"/>
      <c r="T2" s="17" t="s">
        <v>14</v>
      </c>
      <c r="U2" s="17" t="s">
        <v>15</v>
      </c>
      <c r="V2" s="17" t="s">
        <v>16</v>
      </c>
      <c r="W2" s="202" t="s">
        <v>17</v>
      </c>
      <c r="X2" s="202" t="s">
        <v>18</v>
      </c>
      <c r="Y2" s="17" t="s">
        <v>19</v>
      </c>
      <c r="Z2" s="139"/>
      <c r="AA2" s="139"/>
      <c r="AB2" s="139"/>
      <c r="AC2" s="139"/>
      <c r="AD2" s="139"/>
      <c r="AE2" s="139"/>
    </row>
    <row r="3" ht="42.0" customHeight="1">
      <c r="A3" s="18"/>
      <c r="B3" s="19"/>
      <c r="C3" s="19"/>
      <c r="D3" s="19"/>
      <c r="E3" s="19"/>
      <c r="F3" s="19"/>
      <c r="G3" s="19"/>
      <c r="H3" s="19"/>
      <c r="I3" s="19"/>
      <c r="J3" s="203" t="s">
        <v>317</v>
      </c>
      <c r="K3" s="203" t="s">
        <v>21</v>
      </c>
      <c r="L3" s="203" t="s">
        <v>318</v>
      </c>
      <c r="M3" s="203" t="s">
        <v>319</v>
      </c>
      <c r="N3" s="19"/>
      <c r="O3" s="19"/>
      <c r="P3" s="20" t="s">
        <v>24</v>
      </c>
      <c r="Q3" s="6"/>
      <c r="R3" s="20" t="s">
        <v>25</v>
      </c>
      <c r="S3" s="201"/>
      <c r="T3" s="19"/>
      <c r="U3" s="19"/>
      <c r="V3" s="19"/>
      <c r="W3" s="19"/>
      <c r="X3" s="19"/>
      <c r="Y3" s="19"/>
      <c r="Z3" s="139"/>
      <c r="AA3" s="139"/>
      <c r="AB3" s="139"/>
      <c r="AC3" s="139"/>
      <c r="AD3" s="139"/>
      <c r="AE3" s="139"/>
    </row>
    <row r="4" ht="42.0" customHeight="1">
      <c r="A4" s="22"/>
      <c r="B4" s="23"/>
      <c r="C4" s="23"/>
      <c r="D4" s="23"/>
      <c r="E4" s="23"/>
      <c r="F4" s="23"/>
      <c r="G4" s="23"/>
      <c r="H4" s="23"/>
      <c r="I4" s="23"/>
      <c r="J4" s="19"/>
      <c r="K4" s="19"/>
      <c r="L4" s="19"/>
      <c r="M4" s="19"/>
      <c r="N4" s="19"/>
      <c r="O4" s="23"/>
      <c r="P4" s="204" t="s">
        <v>26</v>
      </c>
      <c r="Q4" s="204" t="s">
        <v>27</v>
      </c>
      <c r="R4" s="204" t="s">
        <v>26</v>
      </c>
      <c r="S4" s="205" t="s">
        <v>27</v>
      </c>
      <c r="T4" s="23"/>
      <c r="U4" s="23"/>
      <c r="V4" s="23"/>
      <c r="W4" s="23"/>
      <c r="X4" s="23"/>
      <c r="Y4" s="23"/>
      <c r="Z4" s="139"/>
      <c r="AA4" s="139"/>
      <c r="AB4" s="139"/>
      <c r="AC4" s="139"/>
      <c r="AD4" s="139"/>
      <c r="AE4" s="139"/>
    </row>
    <row r="5" ht="160.5" customHeight="1">
      <c r="A5" s="206" t="s">
        <v>320</v>
      </c>
      <c r="B5" s="207" t="s">
        <v>321</v>
      </c>
      <c r="C5" s="208" t="s">
        <v>322</v>
      </c>
      <c r="D5" s="208" t="s">
        <v>323</v>
      </c>
      <c r="E5" s="208" t="s">
        <v>324</v>
      </c>
      <c r="F5" s="208" t="s">
        <v>325</v>
      </c>
      <c r="G5" s="208" t="s">
        <v>326</v>
      </c>
      <c r="H5" s="209">
        <v>0.7</v>
      </c>
      <c r="I5" s="209">
        <v>1.0</v>
      </c>
      <c r="J5" s="210">
        <f>I5/4</f>
        <v>0.25</v>
      </c>
      <c r="K5" s="210">
        <f>J5+J5</f>
        <v>0.5</v>
      </c>
      <c r="L5" s="210">
        <f>K5+J5</f>
        <v>0.75</v>
      </c>
      <c r="M5" s="210">
        <f>L5+J5</f>
        <v>1</v>
      </c>
      <c r="N5" s="210">
        <f>I5</f>
        <v>1</v>
      </c>
      <c r="O5" s="208" t="s">
        <v>327</v>
      </c>
      <c r="P5" s="211"/>
      <c r="Q5" s="212"/>
      <c r="R5" s="213">
        <f>150000000-R10</f>
        <v>49678284</v>
      </c>
      <c r="S5" s="214">
        <v>1.0E8</v>
      </c>
      <c r="T5" s="215">
        <v>0.9</v>
      </c>
      <c r="U5" s="87"/>
      <c r="V5" s="87"/>
      <c r="W5" s="216" t="s">
        <v>328</v>
      </c>
      <c r="X5" s="217"/>
      <c r="Y5" s="218"/>
      <c r="Z5" s="191"/>
      <c r="AA5" s="191"/>
      <c r="AB5" s="191"/>
      <c r="AC5" s="191"/>
      <c r="AD5" s="191"/>
      <c r="AE5" s="191"/>
    </row>
    <row r="6" ht="160.5" customHeight="1">
      <c r="A6" s="18"/>
      <c r="B6" s="19"/>
      <c r="C6" s="145" t="s">
        <v>329</v>
      </c>
      <c r="D6" s="145" t="s">
        <v>323</v>
      </c>
      <c r="E6" s="145" t="s">
        <v>330</v>
      </c>
      <c r="F6" s="145" t="s">
        <v>331</v>
      </c>
      <c r="G6" s="145" t="s">
        <v>326</v>
      </c>
      <c r="H6" s="145">
        <v>5.0</v>
      </c>
      <c r="I6" s="145">
        <v>3.0</v>
      </c>
      <c r="J6" s="167">
        <v>1.0</v>
      </c>
      <c r="K6" s="167">
        <v>0.0</v>
      </c>
      <c r="L6" s="167">
        <v>2.0</v>
      </c>
      <c r="M6" s="219">
        <v>0.0</v>
      </c>
      <c r="N6" s="219">
        <f>SUM(J6:M6)</f>
        <v>3</v>
      </c>
      <c r="O6" s="145" t="s">
        <v>332</v>
      </c>
      <c r="P6" s="220"/>
      <c r="Q6" s="220"/>
      <c r="R6" s="221">
        <v>0.0</v>
      </c>
      <c r="S6" s="222">
        <v>0.0</v>
      </c>
      <c r="T6" s="223" t="s">
        <v>35</v>
      </c>
      <c r="U6" s="5"/>
      <c r="V6" s="5"/>
      <c r="W6" s="5"/>
      <c r="X6" s="5"/>
      <c r="Y6" s="21"/>
      <c r="Z6" s="191"/>
      <c r="AA6" s="191"/>
      <c r="AB6" s="191"/>
      <c r="AC6" s="191"/>
      <c r="AD6" s="191"/>
      <c r="AE6" s="191"/>
    </row>
    <row r="7" ht="160.5" customHeight="1">
      <c r="A7" s="18"/>
      <c r="B7" s="19"/>
      <c r="C7" s="145" t="s">
        <v>333</v>
      </c>
      <c r="D7" s="145" t="s">
        <v>323</v>
      </c>
      <c r="E7" s="145" t="s">
        <v>334</v>
      </c>
      <c r="F7" s="145" t="s">
        <v>335</v>
      </c>
      <c r="G7" s="145" t="s">
        <v>326</v>
      </c>
      <c r="H7" s="163">
        <v>62.0</v>
      </c>
      <c r="I7" s="163">
        <v>30.0</v>
      </c>
      <c r="J7" s="224">
        <v>10.0</v>
      </c>
      <c r="K7" s="224">
        <v>10.0</v>
      </c>
      <c r="L7" s="224">
        <v>10.0</v>
      </c>
      <c r="M7" s="224">
        <v>0.0</v>
      </c>
      <c r="N7" s="219">
        <f t="shared" ref="N7:N15" si="1">I7</f>
        <v>30</v>
      </c>
      <c r="O7" s="145" t="s">
        <v>49</v>
      </c>
      <c r="P7" s="220"/>
      <c r="Q7" s="220"/>
      <c r="R7" s="221">
        <v>5.0E7</v>
      </c>
      <c r="S7" s="222">
        <v>0.0</v>
      </c>
      <c r="T7" s="225">
        <v>13.0</v>
      </c>
      <c r="U7" s="96"/>
      <c r="V7" s="105">
        <v>0.0</v>
      </c>
      <c r="W7" s="82" t="s">
        <v>336</v>
      </c>
      <c r="X7" s="82"/>
      <c r="Y7" s="226"/>
      <c r="Z7" s="191"/>
      <c r="AA7" s="191"/>
      <c r="AB7" s="191"/>
      <c r="AC7" s="191"/>
      <c r="AD7" s="191"/>
      <c r="AE7" s="191"/>
    </row>
    <row r="8" ht="160.5" customHeight="1">
      <c r="A8" s="18"/>
      <c r="B8" s="19"/>
      <c r="C8" s="227" t="s">
        <v>337</v>
      </c>
      <c r="D8" s="227" t="s">
        <v>338</v>
      </c>
      <c r="E8" s="144" t="s">
        <v>339</v>
      </c>
      <c r="F8" s="144" t="s">
        <v>340</v>
      </c>
      <c r="G8" s="144" t="s">
        <v>326</v>
      </c>
      <c r="H8" s="228">
        <v>0.0</v>
      </c>
      <c r="I8" s="228">
        <v>1.0</v>
      </c>
      <c r="J8" s="229">
        <v>1.0</v>
      </c>
      <c r="K8" s="229">
        <v>0.0</v>
      </c>
      <c r="L8" s="229">
        <v>0.0</v>
      </c>
      <c r="M8" s="229">
        <v>0.0</v>
      </c>
      <c r="N8" s="229">
        <f t="shared" si="1"/>
        <v>1</v>
      </c>
      <c r="O8" s="144" t="s">
        <v>341</v>
      </c>
      <c r="P8" s="220"/>
      <c r="Q8" s="220"/>
      <c r="R8" s="221">
        <v>0.0</v>
      </c>
      <c r="S8" s="222">
        <v>0.0</v>
      </c>
      <c r="T8" s="230"/>
      <c r="U8" s="96"/>
      <c r="V8" s="96"/>
      <c r="W8" s="231" t="s">
        <v>342</v>
      </c>
      <c r="X8" s="82"/>
      <c r="Y8" s="226"/>
      <c r="Z8" s="191"/>
      <c r="AA8" s="191"/>
      <c r="AB8" s="191"/>
      <c r="AC8" s="191"/>
      <c r="AD8" s="191"/>
      <c r="AE8" s="191"/>
    </row>
    <row r="9" ht="160.5" customHeight="1">
      <c r="A9" s="18"/>
      <c r="B9" s="19"/>
      <c r="C9" s="24"/>
      <c r="D9" s="24"/>
      <c r="E9" s="144" t="s">
        <v>343</v>
      </c>
      <c r="F9" s="144" t="s">
        <v>344</v>
      </c>
      <c r="G9" s="144" t="s">
        <v>326</v>
      </c>
      <c r="H9" s="232">
        <v>0.0</v>
      </c>
      <c r="I9" s="232">
        <v>0.5</v>
      </c>
      <c r="J9" s="233">
        <v>0.0</v>
      </c>
      <c r="K9" s="233">
        <v>0.15</v>
      </c>
      <c r="L9" s="233">
        <v>0.2</v>
      </c>
      <c r="M9" s="233">
        <v>0.15</v>
      </c>
      <c r="N9" s="233">
        <f t="shared" si="1"/>
        <v>0.5</v>
      </c>
      <c r="O9" s="144" t="s">
        <v>341</v>
      </c>
      <c r="P9" s="220"/>
      <c r="Q9" s="220"/>
      <c r="R9" s="221">
        <v>0.0</v>
      </c>
      <c r="S9" s="222">
        <v>0.0</v>
      </c>
      <c r="T9" s="230">
        <v>69.0</v>
      </c>
      <c r="U9" s="96"/>
      <c r="V9" s="234">
        <v>0.69</v>
      </c>
      <c r="W9" s="235" t="s">
        <v>345</v>
      </c>
      <c r="X9" s="236" t="s">
        <v>346</v>
      </c>
      <c r="Y9" s="226"/>
      <c r="Z9" s="191"/>
      <c r="AA9" s="191"/>
      <c r="AB9" s="191"/>
      <c r="AC9" s="191"/>
      <c r="AD9" s="191"/>
      <c r="AE9" s="191"/>
    </row>
    <row r="10" ht="146.25" customHeight="1">
      <c r="A10" s="18"/>
      <c r="B10" s="19"/>
      <c r="C10" s="145" t="s">
        <v>347</v>
      </c>
      <c r="D10" s="145" t="s">
        <v>348</v>
      </c>
      <c r="E10" s="145" t="s">
        <v>349</v>
      </c>
      <c r="F10" s="145" t="s">
        <v>350</v>
      </c>
      <c r="G10" s="145" t="s">
        <v>326</v>
      </c>
      <c r="H10" s="161">
        <v>0.85</v>
      </c>
      <c r="I10" s="161">
        <v>0.9</v>
      </c>
      <c r="J10" s="237">
        <v>0.2</v>
      </c>
      <c r="K10" s="237">
        <v>0.45</v>
      </c>
      <c r="L10" s="237">
        <v>0.7</v>
      </c>
      <c r="M10" s="237">
        <f t="shared" ref="M10:M12" si="2">L10+J10</f>
        <v>0.9</v>
      </c>
      <c r="N10" s="237">
        <f t="shared" si="1"/>
        <v>0.9</v>
      </c>
      <c r="O10" s="145" t="s">
        <v>351</v>
      </c>
      <c r="P10" s="238">
        <v>0.0</v>
      </c>
      <c r="Q10" s="239">
        <v>0.0</v>
      </c>
      <c r="R10" s="240">
        <f>(4560078*11)+(4560078*11)</f>
        <v>100321716</v>
      </c>
      <c r="S10" s="241">
        <v>0.0</v>
      </c>
      <c r="T10" s="242">
        <v>0.89</v>
      </c>
      <c r="U10" s="96"/>
      <c r="V10" s="96"/>
      <c r="W10" s="243" t="s">
        <v>352</v>
      </c>
      <c r="X10" s="236" t="s">
        <v>353</v>
      </c>
      <c r="Y10" s="226"/>
      <c r="Z10" s="191"/>
      <c r="AA10" s="191"/>
      <c r="AB10" s="191"/>
      <c r="AC10" s="191"/>
      <c r="AD10" s="191"/>
      <c r="AE10" s="191"/>
    </row>
    <row r="11" ht="111.0" customHeight="1">
      <c r="A11" s="18"/>
      <c r="B11" s="19"/>
      <c r="C11" s="227" t="s">
        <v>354</v>
      </c>
      <c r="D11" s="227" t="s">
        <v>355</v>
      </c>
      <c r="E11" s="227" t="s">
        <v>356</v>
      </c>
      <c r="F11" s="145" t="s">
        <v>357</v>
      </c>
      <c r="G11" s="145" t="s">
        <v>358</v>
      </c>
      <c r="H11" s="161">
        <v>0.8</v>
      </c>
      <c r="I11" s="161">
        <v>1.0</v>
      </c>
      <c r="J11" s="237">
        <f t="shared" ref="J11:J12" si="3">I11/4</f>
        <v>0.25</v>
      </c>
      <c r="K11" s="237">
        <f t="shared" ref="K11:K13" si="4">J11+J11</f>
        <v>0.5</v>
      </c>
      <c r="L11" s="237">
        <f t="shared" ref="L11:L12" si="5">K11+J11</f>
        <v>0.75</v>
      </c>
      <c r="M11" s="237">
        <f t="shared" si="2"/>
        <v>1</v>
      </c>
      <c r="N11" s="237">
        <f t="shared" si="1"/>
        <v>1</v>
      </c>
      <c r="O11" s="145" t="s">
        <v>332</v>
      </c>
      <c r="P11" s="220">
        <v>0.0</v>
      </c>
      <c r="Q11" s="220">
        <v>0.0</v>
      </c>
      <c r="R11" s="107">
        <v>0.0</v>
      </c>
      <c r="S11" s="159">
        <v>0.0</v>
      </c>
      <c r="T11" s="230"/>
      <c r="U11" s="96"/>
      <c r="V11" s="96"/>
      <c r="W11" s="223" t="s">
        <v>35</v>
      </c>
      <c r="X11" s="5"/>
      <c r="Y11" s="5"/>
      <c r="Z11" s="5"/>
      <c r="AA11" s="5"/>
      <c r="AB11" s="21"/>
      <c r="AC11" s="191"/>
      <c r="AD11" s="191"/>
      <c r="AE11" s="191"/>
    </row>
    <row r="12" ht="154.5" customHeight="1">
      <c r="A12" s="18"/>
      <c r="B12" s="19"/>
      <c r="C12" s="19"/>
      <c r="D12" s="19"/>
      <c r="E12" s="24"/>
      <c r="F12" s="145" t="s">
        <v>359</v>
      </c>
      <c r="G12" s="145" t="s">
        <v>358</v>
      </c>
      <c r="H12" s="161">
        <v>0.0</v>
      </c>
      <c r="I12" s="161">
        <v>0.0</v>
      </c>
      <c r="J12" s="237">
        <f t="shared" si="3"/>
        <v>0</v>
      </c>
      <c r="K12" s="237">
        <f t="shared" si="4"/>
        <v>0</v>
      </c>
      <c r="L12" s="237">
        <f t="shared" si="5"/>
        <v>0</v>
      </c>
      <c r="M12" s="237">
        <f t="shared" si="2"/>
        <v>0</v>
      </c>
      <c r="N12" s="237">
        <f t="shared" si="1"/>
        <v>0</v>
      </c>
      <c r="O12" s="145" t="s">
        <v>360</v>
      </c>
      <c r="P12" s="220">
        <v>0.0</v>
      </c>
      <c r="Q12" s="220">
        <v>0.0</v>
      </c>
      <c r="R12" s="107">
        <v>0.0</v>
      </c>
      <c r="S12" s="159">
        <v>0.0</v>
      </c>
      <c r="T12" s="230"/>
      <c r="U12" s="96"/>
      <c r="V12" s="96"/>
      <c r="W12" s="223" t="s">
        <v>361</v>
      </c>
      <c r="X12" s="5"/>
      <c r="Y12" s="5"/>
      <c r="Z12" s="5"/>
      <c r="AA12" s="5"/>
      <c r="AB12" s="21"/>
      <c r="AC12" s="191"/>
      <c r="AD12" s="191"/>
      <c r="AE12" s="191"/>
    </row>
    <row r="13" ht="106.5" customHeight="1">
      <c r="A13" s="22"/>
      <c r="B13" s="23"/>
      <c r="C13" s="23"/>
      <c r="D13" s="23"/>
      <c r="E13" s="244" t="s">
        <v>362</v>
      </c>
      <c r="F13" s="244" t="s">
        <v>350</v>
      </c>
      <c r="G13" s="244" t="s">
        <v>358</v>
      </c>
      <c r="H13" s="245">
        <v>0.0</v>
      </c>
      <c r="I13" s="245">
        <v>1.0</v>
      </c>
      <c r="J13" s="246">
        <v>0.25</v>
      </c>
      <c r="K13" s="246">
        <f t="shared" si="4"/>
        <v>0.5</v>
      </c>
      <c r="L13" s="246">
        <f>+K13+J13</f>
        <v>0.75</v>
      </c>
      <c r="M13" s="246">
        <f>+L13+J13</f>
        <v>1</v>
      </c>
      <c r="N13" s="246">
        <f t="shared" si="1"/>
        <v>1</v>
      </c>
      <c r="O13" s="244" t="s">
        <v>327</v>
      </c>
      <c r="P13" s="247">
        <v>0.0</v>
      </c>
      <c r="Q13" s="247">
        <v>0.0</v>
      </c>
      <c r="R13" s="248">
        <v>0.0</v>
      </c>
      <c r="S13" s="249">
        <v>0.0</v>
      </c>
      <c r="T13" s="230"/>
      <c r="U13" s="96"/>
      <c r="V13" s="96"/>
      <c r="W13" s="223" t="s">
        <v>35</v>
      </c>
      <c r="X13" s="5"/>
      <c r="Y13" s="5"/>
      <c r="Z13" s="5"/>
      <c r="AA13" s="5"/>
      <c r="AB13" s="21"/>
      <c r="AC13" s="191"/>
      <c r="AD13" s="191"/>
      <c r="AE13" s="191"/>
    </row>
    <row r="14" ht="62.25" customHeight="1">
      <c r="A14" s="250" t="s">
        <v>363</v>
      </c>
      <c r="B14" s="251" t="s">
        <v>364</v>
      </c>
      <c r="C14" s="207" t="s">
        <v>365</v>
      </c>
      <c r="D14" s="207" t="s">
        <v>366</v>
      </c>
      <c r="E14" s="29" t="s">
        <v>367</v>
      </c>
      <c r="F14" s="208" t="s">
        <v>368</v>
      </c>
      <c r="G14" s="207" t="s">
        <v>33</v>
      </c>
      <c r="H14" s="252">
        <v>0.0</v>
      </c>
      <c r="I14" s="30">
        <v>1.0</v>
      </c>
      <c r="J14" s="253">
        <v>1.0</v>
      </c>
      <c r="K14" s="253">
        <v>0.0</v>
      </c>
      <c r="L14" s="254">
        <v>0.0</v>
      </c>
      <c r="M14" s="253">
        <v>0.0</v>
      </c>
      <c r="N14" s="255">
        <f t="shared" si="1"/>
        <v>1</v>
      </c>
      <c r="O14" s="208" t="s">
        <v>369</v>
      </c>
      <c r="P14" s="212">
        <v>0.0</v>
      </c>
      <c r="Q14" s="212">
        <v>0.0</v>
      </c>
      <c r="R14" s="33">
        <v>0.0</v>
      </c>
      <c r="S14" s="256">
        <v>0.0</v>
      </c>
      <c r="T14" s="230"/>
      <c r="U14" s="96"/>
      <c r="V14" s="96"/>
      <c r="W14" s="257" t="s">
        <v>370</v>
      </c>
      <c r="X14" s="5"/>
      <c r="Y14" s="5"/>
      <c r="Z14" s="5"/>
      <c r="AA14" s="5"/>
      <c r="AB14" s="6"/>
      <c r="AC14" s="191"/>
      <c r="AD14" s="191"/>
      <c r="AE14" s="191"/>
    </row>
    <row r="15" ht="79.5" hidden="1" customHeight="1">
      <c r="A15" s="18"/>
      <c r="B15" s="19"/>
      <c r="C15" s="24"/>
      <c r="D15" s="19"/>
      <c r="E15" s="104" t="s">
        <v>371</v>
      </c>
      <c r="F15" s="145" t="s">
        <v>372</v>
      </c>
      <c r="G15" s="19"/>
      <c r="H15" s="161">
        <v>0.0</v>
      </c>
      <c r="I15" s="67">
        <v>0.1</v>
      </c>
      <c r="J15" s="258">
        <v>0.0</v>
      </c>
      <c r="K15" s="258">
        <v>0.0</v>
      </c>
      <c r="L15" s="258">
        <v>0.0</v>
      </c>
      <c r="M15" s="258">
        <v>0.1</v>
      </c>
      <c r="N15" s="237">
        <f t="shared" si="1"/>
        <v>0.1</v>
      </c>
      <c r="O15" s="145" t="s">
        <v>73</v>
      </c>
      <c r="P15" s="220">
        <v>0.0</v>
      </c>
      <c r="Q15" s="220">
        <v>0.0</v>
      </c>
      <c r="R15" s="107">
        <v>0.0</v>
      </c>
      <c r="S15" s="159">
        <v>0.0</v>
      </c>
      <c r="T15" s="230"/>
      <c r="U15" s="96"/>
      <c r="V15" s="96"/>
      <c r="W15" s="82"/>
      <c r="X15" s="82"/>
      <c r="Y15" s="226"/>
      <c r="Z15" s="191"/>
      <c r="AA15" s="191"/>
      <c r="AB15" s="191"/>
      <c r="AC15" s="191"/>
      <c r="AD15" s="191"/>
      <c r="AE15" s="191"/>
    </row>
    <row r="16" ht="79.5" hidden="1" customHeight="1">
      <c r="A16" s="18"/>
      <c r="B16" s="19"/>
      <c r="C16" s="104" t="s">
        <v>373</v>
      </c>
      <c r="D16" s="24"/>
      <c r="E16" s="104" t="s">
        <v>218</v>
      </c>
      <c r="F16" s="145" t="s">
        <v>374</v>
      </c>
      <c r="G16" s="24"/>
      <c r="H16" s="163">
        <v>0.0</v>
      </c>
      <c r="I16" s="131">
        <v>1.0</v>
      </c>
      <c r="J16" s="224">
        <v>0.0</v>
      </c>
      <c r="K16" s="224">
        <v>0.0</v>
      </c>
      <c r="L16" s="259">
        <v>1.0</v>
      </c>
      <c r="M16" s="259">
        <v>0.0</v>
      </c>
      <c r="N16" s="224">
        <f>SUM(J16:M16)</f>
        <v>1</v>
      </c>
      <c r="O16" s="145" t="s">
        <v>375</v>
      </c>
      <c r="P16" s="220">
        <v>0.0</v>
      </c>
      <c r="Q16" s="220">
        <v>0.0</v>
      </c>
      <c r="R16" s="107">
        <v>0.0</v>
      </c>
      <c r="S16" s="159">
        <v>0.0</v>
      </c>
      <c r="T16" s="230"/>
      <c r="U16" s="96"/>
      <c r="V16" s="96"/>
      <c r="W16" s="82"/>
      <c r="X16" s="82"/>
      <c r="Y16" s="226"/>
      <c r="Z16" s="191"/>
      <c r="AA16" s="191"/>
      <c r="AB16" s="191"/>
      <c r="AC16" s="191"/>
      <c r="AD16" s="191"/>
      <c r="AE16" s="191"/>
    </row>
    <row r="17" ht="140.25" customHeight="1">
      <c r="A17" s="18"/>
      <c r="B17" s="19"/>
      <c r="C17" s="227" t="s">
        <v>376</v>
      </c>
      <c r="D17" s="227" t="s">
        <v>377</v>
      </c>
      <c r="E17" s="145" t="s">
        <v>378</v>
      </c>
      <c r="F17" s="145" t="s">
        <v>379</v>
      </c>
      <c r="G17" s="227" t="s">
        <v>33</v>
      </c>
      <c r="H17" s="162">
        <v>0.6746</v>
      </c>
      <c r="I17" s="161">
        <v>0.85</v>
      </c>
      <c r="J17" s="237">
        <v>0.2</v>
      </c>
      <c r="K17" s="237">
        <v>0.45</v>
      </c>
      <c r="L17" s="237">
        <v>0.6</v>
      </c>
      <c r="M17" s="237">
        <v>0.85</v>
      </c>
      <c r="N17" s="237">
        <f t="shared" ref="N17:N25" si="6">I17</f>
        <v>0.85</v>
      </c>
      <c r="O17" s="145" t="s">
        <v>380</v>
      </c>
      <c r="P17" s="260">
        <v>0.85</v>
      </c>
      <c r="Q17" s="260">
        <v>0.0</v>
      </c>
      <c r="R17" s="260">
        <v>0.21</v>
      </c>
      <c r="S17" s="261">
        <v>0.12</v>
      </c>
      <c r="T17" s="230"/>
      <c r="U17" s="96"/>
      <c r="V17" s="96" t="s">
        <v>381</v>
      </c>
      <c r="W17" s="223" t="s">
        <v>35</v>
      </c>
      <c r="X17" s="5"/>
      <c r="Y17" s="5"/>
      <c r="Z17" s="5"/>
      <c r="AA17" s="5"/>
      <c r="AB17" s="21"/>
      <c r="AC17" s="191"/>
      <c r="AD17" s="191"/>
      <c r="AE17" s="191"/>
    </row>
    <row r="18" ht="140.25" customHeight="1">
      <c r="A18" s="18"/>
      <c r="B18" s="19"/>
      <c r="C18" s="24"/>
      <c r="D18" s="24"/>
      <c r="E18" s="145" t="s">
        <v>382</v>
      </c>
      <c r="F18" s="145" t="s">
        <v>383</v>
      </c>
      <c r="G18" s="24"/>
      <c r="H18" s="262"/>
      <c r="I18" s="161">
        <v>0.8</v>
      </c>
      <c r="J18" s="237">
        <v>0.2</v>
      </c>
      <c r="K18" s="237">
        <v>0.4</v>
      </c>
      <c r="L18" s="237">
        <v>0.6</v>
      </c>
      <c r="M18" s="237">
        <v>0.8</v>
      </c>
      <c r="N18" s="237">
        <f t="shared" si="6"/>
        <v>0.8</v>
      </c>
      <c r="O18" s="145" t="s">
        <v>380</v>
      </c>
      <c r="P18" s="260">
        <v>0.0</v>
      </c>
      <c r="Q18" s="260">
        <v>0.0</v>
      </c>
      <c r="R18" s="260">
        <v>0.0</v>
      </c>
      <c r="S18" s="261">
        <v>0.0</v>
      </c>
      <c r="T18" s="230"/>
      <c r="U18" s="96"/>
      <c r="V18" s="96"/>
      <c r="W18" s="223" t="s">
        <v>35</v>
      </c>
      <c r="X18" s="5"/>
      <c r="Y18" s="5"/>
      <c r="Z18" s="5"/>
      <c r="AA18" s="5"/>
      <c r="AB18" s="21"/>
      <c r="AC18" s="191"/>
      <c r="AD18" s="191"/>
      <c r="AE18" s="191"/>
    </row>
    <row r="19" ht="120.0" customHeight="1">
      <c r="A19" s="18"/>
      <c r="B19" s="19"/>
      <c r="C19" s="263" t="s">
        <v>384</v>
      </c>
      <c r="D19" s="263" t="s">
        <v>385</v>
      </c>
      <c r="E19" s="244" t="s">
        <v>386</v>
      </c>
      <c r="F19" s="244" t="s">
        <v>387</v>
      </c>
      <c r="G19" s="244" t="s">
        <v>33</v>
      </c>
      <c r="H19" s="245">
        <v>0.0</v>
      </c>
      <c r="I19" s="245">
        <v>0.2</v>
      </c>
      <c r="J19" s="264">
        <v>5.0</v>
      </c>
      <c r="K19" s="246">
        <v>0.1</v>
      </c>
      <c r="L19" s="264">
        <v>15.0</v>
      </c>
      <c r="M19" s="246">
        <v>0.2</v>
      </c>
      <c r="N19" s="246">
        <f t="shared" si="6"/>
        <v>0.2</v>
      </c>
      <c r="O19" s="244" t="s">
        <v>380</v>
      </c>
      <c r="P19" s="265">
        <v>2.82924113E8</v>
      </c>
      <c r="Q19" s="265">
        <v>0.0</v>
      </c>
      <c r="R19" s="266">
        <v>0.0</v>
      </c>
      <c r="S19" s="267">
        <v>0.0</v>
      </c>
      <c r="T19" s="230"/>
      <c r="U19" s="96"/>
      <c r="V19" s="96"/>
      <c r="W19" s="82" t="s">
        <v>388</v>
      </c>
      <c r="X19" s="82"/>
      <c r="Y19" s="226"/>
      <c r="Z19" s="191"/>
      <c r="AA19" s="191"/>
      <c r="AB19" s="191"/>
      <c r="AC19" s="191"/>
      <c r="AD19" s="191"/>
      <c r="AE19" s="191"/>
    </row>
    <row r="20" ht="151.5" customHeight="1">
      <c r="A20" s="18"/>
      <c r="B20" s="19"/>
      <c r="C20" s="244" t="s">
        <v>389</v>
      </c>
      <c r="D20" s="244" t="s">
        <v>390</v>
      </c>
      <c r="E20" s="244" t="s">
        <v>391</v>
      </c>
      <c r="F20" s="244" t="s">
        <v>392</v>
      </c>
      <c r="G20" s="244" t="s">
        <v>393</v>
      </c>
      <c r="H20" s="245">
        <v>0.75</v>
      </c>
      <c r="I20" s="245">
        <v>0.8</v>
      </c>
      <c r="J20" s="246">
        <v>0.15</v>
      </c>
      <c r="K20" s="246">
        <f t="shared" ref="K20:L20" si="7">J20+25%</f>
        <v>0.4</v>
      </c>
      <c r="L20" s="246">
        <f t="shared" si="7"/>
        <v>0.65</v>
      </c>
      <c r="M20" s="246">
        <f t="shared" ref="M20:M21" si="9">L20+15%</f>
        <v>0.8</v>
      </c>
      <c r="N20" s="246">
        <f t="shared" si="6"/>
        <v>0.8</v>
      </c>
      <c r="O20" s="244" t="s">
        <v>394</v>
      </c>
      <c r="P20" s="268">
        <f>2937892*4</f>
        <v>11751568</v>
      </c>
      <c r="Q20" s="239">
        <v>0.0</v>
      </c>
      <c r="R20" s="266">
        <f>310000000-R21</f>
        <v>259839142</v>
      </c>
      <c r="S20" s="269">
        <v>5.0E7</v>
      </c>
      <c r="T20" s="230"/>
      <c r="U20" s="96"/>
      <c r="V20" s="234">
        <v>0.4</v>
      </c>
      <c r="W20" s="82" t="s">
        <v>395</v>
      </c>
      <c r="X20" s="82"/>
      <c r="Y20" s="226"/>
      <c r="Z20" s="191"/>
      <c r="AA20" s="191"/>
      <c r="AB20" s="191"/>
      <c r="AC20" s="191"/>
      <c r="AD20" s="191"/>
      <c r="AE20" s="191"/>
    </row>
    <row r="21" ht="151.5" customHeight="1">
      <c r="A21" s="18"/>
      <c r="B21" s="19"/>
      <c r="C21" s="145" t="s">
        <v>396</v>
      </c>
      <c r="D21" s="145" t="s">
        <v>397</v>
      </c>
      <c r="E21" s="145" t="s">
        <v>398</v>
      </c>
      <c r="F21" s="145" t="s">
        <v>399</v>
      </c>
      <c r="G21" s="145" t="s">
        <v>393</v>
      </c>
      <c r="H21" s="161">
        <v>0.75</v>
      </c>
      <c r="I21" s="161">
        <v>0.8</v>
      </c>
      <c r="J21" s="237">
        <v>0.15</v>
      </c>
      <c r="K21" s="237">
        <f t="shared" ref="K21:L21" si="8">J21+25%</f>
        <v>0.4</v>
      </c>
      <c r="L21" s="237">
        <f t="shared" si="8"/>
        <v>0.65</v>
      </c>
      <c r="M21" s="237">
        <f t="shared" si="9"/>
        <v>0.8</v>
      </c>
      <c r="N21" s="237">
        <f t="shared" si="6"/>
        <v>0.8</v>
      </c>
      <c r="O21" s="145" t="s">
        <v>400</v>
      </c>
      <c r="P21" s="220">
        <v>8654000.0</v>
      </c>
      <c r="Q21" s="220">
        <v>0.0</v>
      </c>
      <c r="R21" s="107">
        <f>4560078*11</f>
        <v>50160858</v>
      </c>
      <c r="S21" s="159">
        <v>0.0</v>
      </c>
      <c r="T21" s="230"/>
      <c r="U21" s="96"/>
      <c r="V21" s="234">
        <v>0.4</v>
      </c>
      <c r="W21" s="270" t="s">
        <v>401</v>
      </c>
      <c r="X21" s="82"/>
      <c r="Y21" s="226"/>
      <c r="Z21" s="191"/>
      <c r="AA21" s="191"/>
      <c r="AB21" s="191"/>
      <c r="AC21" s="191"/>
      <c r="AD21" s="191"/>
      <c r="AE21" s="191"/>
    </row>
    <row r="22" ht="158.25" customHeight="1">
      <c r="A22" s="18"/>
      <c r="B22" s="19"/>
      <c r="C22" s="227" t="s">
        <v>402</v>
      </c>
      <c r="D22" s="145" t="s">
        <v>403</v>
      </c>
      <c r="E22" s="145" t="s">
        <v>404</v>
      </c>
      <c r="F22" s="145" t="s">
        <v>405</v>
      </c>
      <c r="G22" s="145" t="s">
        <v>33</v>
      </c>
      <c r="H22" s="145">
        <v>0.0</v>
      </c>
      <c r="I22" s="161">
        <v>1.0</v>
      </c>
      <c r="J22" s="237">
        <v>0.25</v>
      </c>
      <c r="K22" s="237">
        <v>0.5</v>
      </c>
      <c r="L22" s="237">
        <v>0.75</v>
      </c>
      <c r="M22" s="237">
        <v>1.0</v>
      </c>
      <c r="N22" s="237">
        <f t="shared" si="6"/>
        <v>1</v>
      </c>
      <c r="O22" s="145" t="s">
        <v>380</v>
      </c>
      <c r="P22" s="271">
        <f>4560078*10</f>
        <v>45600780</v>
      </c>
      <c r="Q22" s="271">
        <v>0.0</v>
      </c>
      <c r="R22" s="150">
        <v>0.0</v>
      </c>
      <c r="S22" s="151">
        <v>0.0</v>
      </c>
      <c r="T22" s="242">
        <v>0.8</v>
      </c>
      <c r="U22" s="96"/>
      <c r="V22" s="96"/>
      <c r="W22" s="82" t="s">
        <v>406</v>
      </c>
      <c r="X22" s="83" t="s">
        <v>407</v>
      </c>
      <c r="Y22" s="226"/>
      <c r="Z22" s="191"/>
      <c r="AA22" s="191"/>
      <c r="AB22" s="191"/>
      <c r="AC22" s="191"/>
      <c r="AD22" s="191"/>
      <c r="AE22" s="191"/>
    </row>
    <row r="23" ht="177.75" hidden="1" customHeight="1">
      <c r="A23" s="18"/>
      <c r="B23" s="19"/>
      <c r="C23" s="24"/>
      <c r="D23" s="145" t="s">
        <v>408</v>
      </c>
      <c r="E23" s="145" t="s">
        <v>409</v>
      </c>
      <c r="F23" s="145" t="s">
        <v>410</v>
      </c>
      <c r="G23" s="145" t="s">
        <v>33</v>
      </c>
      <c r="H23" s="161">
        <v>0.8</v>
      </c>
      <c r="I23" s="161">
        <v>1.0</v>
      </c>
      <c r="J23" s="272">
        <v>0.0</v>
      </c>
      <c r="K23" s="237">
        <v>0.35</v>
      </c>
      <c r="L23" s="237">
        <v>0.7</v>
      </c>
      <c r="M23" s="237">
        <v>1.0</v>
      </c>
      <c r="N23" s="237">
        <f t="shared" si="6"/>
        <v>1</v>
      </c>
      <c r="O23" s="145" t="s">
        <v>380</v>
      </c>
      <c r="P23" s="24"/>
      <c r="Q23" s="24"/>
      <c r="R23" s="24"/>
      <c r="S23" s="111"/>
      <c r="T23" s="230"/>
      <c r="U23" s="96"/>
      <c r="V23" s="37" t="s">
        <v>35</v>
      </c>
      <c r="W23" s="11"/>
      <c r="X23" s="16"/>
      <c r="Y23" s="226"/>
      <c r="Z23" s="191"/>
      <c r="AA23" s="191"/>
      <c r="AB23" s="191"/>
      <c r="AC23" s="191"/>
      <c r="AD23" s="191"/>
      <c r="AE23" s="191"/>
    </row>
    <row r="24" ht="128.25" hidden="1" customHeight="1">
      <c r="A24" s="18"/>
      <c r="B24" s="19"/>
      <c r="C24" s="227" t="s">
        <v>411</v>
      </c>
      <c r="D24" s="227" t="s">
        <v>412</v>
      </c>
      <c r="E24" s="74" t="s">
        <v>413</v>
      </c>
      <c r="F24" s="145" t="s">
        <v>414</v>
      </c>
      <c r="G24" s="145" t="s">
        <v>33</v>
      </c>
      <c r="H24" s="161">
        <v>0.8</v>
      </c>
      <c r="I24" s="161">
        <v>0.8</v>
      </c>
      <c r="J24" s="273">
        <v>0.0</v>
      </c>
      <c r="K24" s="272">
        <v>0.8</v>
      </c>
      <c r="L24" s="273">
        <v>0.0</v>
      </c>
      <c r="M24" s="272">
        <v>0.8</v>
      </c>
      <c r="N24" s="272">
        <f t="shared" si="6"/>
        <v>0.8</v>
      </c>
      <c r="O24" s="144" t="s">
        <v>415</v>
      </c>
      <c r="P24" s="274">
        <v>0.0</v>
      </c>
      <c r="Q24" s="239">
        <v>0.0</v>
      </c>
      <c r="R24" s="275">
        <v>0.0</v>
      </c>
      <c r="S24" s="222">
        <v>0.0</v>
      </c>
      <c r="T24" s="230"/>
      <c r="U24" s="96"/>
      <c r="V24" s="96"/>
      <c r="W24" s="96"/>
      <c r="X24" s="96"/>
      <c r="Y24" s="226"/>
      <c r="Z24" s="191"/>
      <c r="AA24" s="191"/>
      <c r="AB24" s="191"/>
      <c r="AC24" s="191"/>
      <c r="AD24" s="191"/>
      <c r="AE24" s="191"/>
    </row>
    <row r="25" ht="129.0" customHeight="1">
      <c r="A25" s="18"/>
      <c r="B25" s="19"/>
      <c r="C25" s="19"/>
      <c r="D25" s="19"/>
      <c r="E25" s="276" t="s">
        <v>416</v>
      </c>
      <c r="F25" s="145" t="s">
        <v>417</v>
      </c>
      <c r="G25" s="145" t="s">
        <v>33</v>
      </c>
      <c r="H25" s="67">
        <f>AVERAGE(92.93%,90.72%)</f>
        <v>0.91825</v>
      </c>
      <c r="I25" s="161">
        <v>1.0</v>
      </c>
      <c r="J25" s="237">
        <v>1.0</v>
      </c>
      <c r="K25" s="237">
        <v>1.0</v>
      </c>
      <c r="L25" s="237">
        <v>1.0</v>
      </c>
      <c r="M25" s="237">
        <v>1.0</v>
      </c>
      <c r="N25" s="237">
        <f t="shared" si="6"/>
        <v>1</v>
      </c>
      <c r="O25" s="144" t="s">
        <v>415</v>
      </c>
      <c r="P25" s="274">
        <v>0.0</v>
      </c>
      <c r="Q25" s="239">
        <v>0.0</v>
      </c>
      <c r="R25" s="275">
        <v>0.0</v>
      </c>
      <c r="S25" s="222">
        <v>0.0</v>
      </c>
      <c r="T25" s="230"/>
      <c r="U25" s="96"/>
      <c r="V25" s="37" t="s">
        <v>35</v>
      </c>
      <c r="W25" s="11"/>
      <c r="X25" s="16"/>
      <c r="Y25" s="226"/>
      <c r="Z25" s="191"/>
      <c r="AA25" s="191"/>
      <c r="AB25" s="191"/>
      <c r="AC25" s="191"/>
      <c r="AD25" s="191"/>
      <c r="AE25" s="191"/>
    </row>
    <row r="26" ht="87.0" customHeight="1">
      <c r="A26" s="18"/>
      <c r="B26" s="19"/>
      <c r="C26" s="19"/>
      <c r="D26" s="19"/>
      <c r="E26" s="277" t="s">
        <v>418</v>
      </c>
      <c r="F26" s="277" t="s">
        <v>419</v>
      </c>
      <c r="G26" s="277" t="s">
        <v>420</v>
      </c>
      <c r="H26" s="278">
        <v>0.25</v>
      </c>
      <c r="I26" s="278">
        <v>0.6</v>
      </c>
      <c r="J26" s="246">
        <v>0.05</v>
      </c>
      <c r="K26" s="246">
        <v>0.2</v>
      </c>
      <c r="L26" s="246">
        <v>0.2</v>
      </c>
      <c r="M26" s="246">
        <v>0.15</v>
      </c>
      <c r="N26" s="246">
        <f>SUM(J26:M28)</f>
        <v>0.6</v>
      </c>
      <c r="O26" s="144" t="s">
        <v>415</v>
      </c>
      <c r="P26" s="220">
        <v>0.0</v>
      </c>
      <c r="Q26" s="220">
        <v>0.0</v>
      </c>
      <c r="R26" s="107">
        <v>0.0</v>
      </c>
      <c r="S26" s="159">
        <v>0.0</v>
      </c>
      <c r="T26" s="230"/>
      <c r="U26" s="96"/>
      <c r="V26" s="37" t="s">
        <v>35</v>
      </c>
      <c r="W26" s="11"/>
      <c r="X26" s="16"/>
      <c r="Y26" s="226"/>
      <c r="Z26" s="191"/>
      <c r="AA26" s="191"/>
      <c r="AB26" s="191"/>
      <c r="AC26" s="191"/>
      <c r="AD26" s="191"/>
      <c r="AE26" s="191"/>
    </row>
    <row r="27" ht="87.0" customHeight="1">
      <c r="A27" s="18"/>
      <c r="B27" s="19"/>
      <c r="C27" s="19"/>
      <c r="D27" s="19"/>
      <c r="E27" s="19"/>
      <c r="F27" s="19"/>
      <c r="G27" s="19"/>
      <c r="H27" s="19"/>
      <c r="I27" s="19"/>
      <c r="J27" s="19"/>
      <c r="K27" s="19"/>
      <c r="L27" s="19"/>
      <c r="M27" s="19"/>
      <c r="N27" s="19"/>
      <c r="O27" s="144" t="s">
        <v>415</v>
      </c>
      <c r="P27" s="220">
        <v>0.0</v>
      </c>
      <c r="Q27" s="220">
        <v>0.0</v>
      </c>
      <c r="R27" s="107">
        <v>0.0</v>
      </c>
      <c r="S27" s="159">
        <v>0.0</v>
      </c>
      <c r="T27" s="230"/>
      <c r="U27" s="96"/>
      <c r="V27" s="37" t="s">
        <v>35</v>
      </c>
      <c r="W27" s="11"/>
      <c r="X27" s="16"/>
      <c r="Y27" s="226"/>
      <c r="Z27" s="191"/>
      <c r="AA27" s="191"/>
      <c r="AB27" s="191"/>
      <c r="AC27" s="191"/>
      <c r="AD27" s="191"/>
      <c r="AE27" s="191"/>
    </row>
    <row r="28" ht="87.0" customHeight="1">
      <c r="A28" s="18"/>
      <c r="B28" s="19"/>
      <c r="C28" s="19"/>
      <c r="D28" s="19"/>
      <c r="E28" s="24"/>
      <c r="F28" s="24"/>
      <c r="G28" s="24"/>
      <c r="H28" s="24"/>
      <c r="I28" s="24"/>
      <c r="J28" s="24"/>
      <c r="K28" s="24"/>
      <c r="L28" s="24"/>
      <c r="M28" s="24"/>
      <c r="N28" s="24"/>
      <c r="O28" s="144" t="s">
        <v>415</v>
      </c>
      <c r="P28" s="220">
        <v>0.0</v>
      </c>
      <c r="Q28" s="220">
        <v>0.0</v>
      </c>
      <c r="R28" s="107">
        <v>0.0</v>
      </c>
      <c r="S28" s="159">
        <v>0.0</v>
      </c>
      <c r="T28" s="230"/>
      <c r="U28" s="96"/>
      <c r="V28" s="37" t="s">
        <v>35</v>
      </c>
      <c r="W28" s="11"/>
      <c r="X28" s="16"/>
      <c r="Y28" s="226"/>
      <c r="Z28" s="191"/>
      <c r="AA28" s="191"/>
      <c r="AB28" s="191"/>
      <c r="AC28" s="191"/>
      <c r="AD28" s="191"/>
      <c r="AE28" s="191"/>
    </row>
    <row r="29" ht="128.25" customHeight="1">
      <c r="A29" s="18"/>
      <c r="B29" s="19"/>
      <c r="C29" s="19"/>
      <c r="D29" s="19"/>
      <c r="E29" s="104" t="s">
        <v>421</v>
      </c>
      <c r="F29" s="104" t="s">
        <v>422</v>
      </c>
      <c r="G29" s="104" t="s">
        <v>423</v>
      </c>
      <c r="H29" s="131">
        <v>1.0</v>
      </c>
      <c r="I29" s="131">
        <v>12.0</v>
      </c>
      <c r="J29" s="224">
        <v>4.0</v>
      </c>
      <c r="K29" s="224">
        <v>4.0</v>
      </c>
      <c r="L29" s="224">
        <v>4.0</v>
      </c>
      <c r="M29" s="224">
        <v>4.0</v>
      </c>
      <c r="N29" s="224">
        <f t="shared" ref="N29:N30" si="10">SUM(J29:M29)</f>
        <v>16</v>
      </c>
      <c r="O29" s="144" t="s">
        <v>415</v>
      </c>
      <c r="P29" s="220">
        <v>0.0</v>
      </c>
      <c r="Q29" s="220">
        <v>0.0</v>
      </c>
      <c r="R29" s="107">
        <v>0.0</v>
      </c>
      <c r="S29" s="159">
        <v>0.0</v>
      </c>
      <c r="T29" s="230"/>
      <c r="U29" s="96"/>
      <c r="V29" s="37" t="s">
        <v>35</v>
      </c>
      <c r="W29" s="11"/>
      <c r="X29" s="16"/>
      <c r="Y29" s="226"/>
      <c r="Z29" s="191"/>
      <c r="AA29" s="191"/>
      <c r="AB29" s="191"/>
      <c r="AC29" s="191"/>
      <c r="AD29" s="191"/>
      <c r="AE29" s="191"/>
    </row>
    <row r="30" ht="98.25" hidden="1" customHeight="1">
      <c r="A30" s="18"/>
      <c r="B30" s="19"/>
      <c r="C30" s="24"/>
      <c r="D30" s="24"/>
      <c r="E30" s="104" t="s">
        <v>424</v>
      </c>
      <c r="F30" s="104" t="s">
        <v>425</v>
      </c>
      <c r="G30" s="104" t="s">
        <v>423</v>
      </c>
      <c r="H30" s="131">
        <v>0.0</v>
      </c>
      <c r="I30" s="131">
        <v>4.0</v>
      </c>
      <c r="J30" s="224">
        <v>1.0</v>
      </c>
      <c r="K30" s="224">
        <v>1.0</v>
      </c>
      <c r="L30" s="224">
        <v>1.0</v>
      </c>
      <c r="M30" s="224">
        <v>1.0</v>
      </c>
      <c r="N30" s="224">
        <f t="shared" si="10"/>
        <v>4</v>
      </c>
      <c r="O30" s="144" t="s">
        <v>415</v>
      </c>
      <c r="P30" s="220">
        <v>0.0</v>
      </c>
      <c r="Q30" s="220">
        <v>0.0</v>
      </c>
      <c r="R30" s="107">
        <v>0.0</v>
      </c>
      <c r="S30" s="159">
        <v>0.0</v>
      </c>
      <c r="T30" s="230"/>
      <c r="U30" s="96"/>
      <c r="V30" s="96"/>
      <c r="W30" s="96"/>
      <c r="X30" s="96"/>
      <c r="Y30" s="226"/>
      <c r="Z30" s="191"/>
      <c r="AA30" s="191"/>
      <c r="AB30" s="191"/>
      <c r="AC30" s="191"/>
      <c r="AD30" s="191"/>
      <c r="AE30" s="191"/>
    </row>
    <row r="31" ht="98.25" customHeight="1">
      <c r="A31" s="18"/>
      <c r="B31" s="19"/>
      <c r="C31" s="145" t="s">
        <v>426</v>
      </c>
      <c r="D31" s="145" t="s">
        <v>427</v>
      </c>
      <c r="E31" s="145" t="s">
        <v>428</v>
      </c>
      <c r="F31" s="145" t="s">
        <v>429</v>
      </c>
      <c r="G31" s="104" t="s">
        <v>358</v>
      </c>
      <c r="H31" s="145">
        <v>0.0</v>
      </c>
      <c r="I31" s="145">
        <v>12.0</v>
      </c>
      <c r="J31" s="224">
        <v>4.0</v>
      </c>
      <c r="K31" s="224">
        <f>J31+J31</f>
        <v>8</v>
      </c>
      <c r="L31" s="224">
        <f>K31+J31</f>
        <v>12</v>
      </c>
      <c r="M31" s="224">
        <v>0.0</v>
      </c>
      <c r="N31" s="219">
        <f>I31</f>
        <v>12</v>
      </c>
      <c r="O31" s="145" t="s">
        <v>430</v>
      </c>
      <c r="P31" s="239">
        <v>0.0</v>
      </c>
      <c r="Q31" s="239">
        <v>0.0</v>
      </c>
      <c r="R31" s="275">
        <v>0.0</v>
      </c>
      <c r="S31" s="241">
        <v>0.0</v>
      </c>
      <c r="T31" s="137"/>
      <c r="U31" s="74"/>
      <c r="V31" s="74"/>
      <c r="W31" s="74" t="s">
        <v>431</v>
      </c>
      <c r="X31" s="74"/>
      <c r="Y31" s="138"/>
      <c r="Z31" s="139"/>
      <c r="AA31" s="139"/>
      <c r="AB31" s="139"/>
      <c r="AC31" s="139"/>
      <c r="AD31" s="139"/>
      <c r="AE31" s="139"/>
    </row>
    <row r="32" ht="89.25" hidden="1" customHeight="1">
      <c r="A32" s="18"/>
      <c r="B32" s="19"/>
      <c r="C32" s="104" t="s">
        <v>432</v>
      </c>
      <c r="D32" s="227" t="s">
        <v>433</v>
      </c>
      <c r="E32" s="279" t="s">
        <v>434</v>
      </c>
      <c r="F32" s="279" t="s">
        <v>435</v>
      </c>
      <c r="G32" s="227" t="s">
        <v>358</v>
      </c>
      <c r="H32" s="145">
        <v>1.0</v>
      </c>
      <c r="I32" s="145">
        <v>3.0</v>
      </c>
      <c r="J32" s="167">
        <v>0.0</v>
      </c>
      <c r="K32" s="167">
        <v>1.0</v>
      </c>
      <c r="L32" s="167">
        <v>1.0</v>
      </c>
      <c r="M32" s="167">
        <v>1.0</v>
      </c>
      <c r="N32" s="167">
        <f t="shared" ref="N32:N35" si="11">SUM(J32:M32)</f>
        <v>3</v>
      </c>
      <c r="O32" s="145" t="s">
        <v>436</v>
      </c>
      <c r="P32" s="271">
        <v>0.0</v>
      </c>
      <c r="Q32" s="271">
        <v>0.0</v>
      </c>
      <c r="R32" s="150">
        <v>2662133.0</v>
      </c>
      <c r="S32" s="151">
        <v>0.0</v>
      </c>
      <c r="T32" s="137"/>
      <c r="U32" s="74"/>
      <c r="V32" s="74"/>
      <c r="W32" s="74"/>
      <c r="X32" s="74"/>
      <c r="Y32" s="138"/>
      <c r="Z32" s="139"/>
      <c r="AA32" s="139"/>
      <c r="AB32" s="139"/>
      <c r="AC32" s="139"/>
      <c r="AD32" s="139"/>
      <c r="AE32" s="139"/>
    </row>
    <row r="33" ht="72.0" hidden="1" customHeight="1">
      <c r="A33" s="18"/>
      <c r="B33" s="19"/>
      <c r="C33" s="145" t="s">
        <v>437</v>
      </c>
      <c r="D33" s="19"/>
      <c r="E33" s="19"/>
      <c r="F33" s="19"/>
      <c r="G33" s="19"/>
      <c r="H33" s="145">
        <v>1.0</v>
      </c>
      <c r="I33" s="145">
        <v>1.0</v>
      </c>
      <c r="J33" s="167">
        <v>0.0</v>
      </c>
      <c r="K33" s="167">
        <v>1.0</v>
      </c>
      <c r="L33" s="167">
        <v>0.0</v>
      </c>
      <c r="M33" s="167">
        <v>0.0</v>
      </c>
      <c r="N33" s="167">
        <f t="shared" si="11"/>
        <v>1</v>
      </c>
      <c r="O33" s="145" t="s">
        <v>438</v>
      </c>
      <c r="P33" s="19"/>
      <c r="Q33" s="19"/>
      <c r="R33" s="19"/>
      <c r="S33" s="108"/>
      <c r="T33" s="230"/>
      <c r="U33" s="96"/>
      <c r="V33" s="96"/>
      <c r="W33" s="96"/>
      <c r="X33" s="96"/>
      <c r="Y33" s="226"/>
      <c r="Z33" s="191"/>
      <c r="AA33" s="191"/>
      <c r="AB33" s="191"/>
      <c r="AC33" s="191"/>
      <c r="AD33" s="191"/>
      <c r="AE33" s="191"/>
    </row>
    <row r="34" ht="72.0" hidden="1" customHeight="1">
      <c r="A34" s="18"/>
      <c r="B34" s="19"/>
      <c r="C34" s="145" t="s">
        <v>439</v>
      </c>
      <c r="D34" s="19"/>
      <c r="E34" s="19"/>
      <c r="F34" s="19"/>
      <c r="G34" s="19"/>
      <c r="H34" s="145">
        <v>1.0</v>
      </c>
      <c r="I34" s="145">
        <v>1.0</v>
      </c>
      <c r="J34" s="167">
        <v>0.0</v>
      </c>
      <c r="K34" s="167">
        <v>0.0</v>
      </c>
      <c r="L34" s="167">
        <v>1.0</v>
      </c>
      <c r="M34" s="167">
        <v>0.0</v>
      </c>
      <c r="N34" s="167">
        <f t="shared" si="11"/>
        <v>1</v>
      </c>
      <c r="O34" s="145" t="s">
        <v>440</v>
      </c>
      <c r="P34" s="19"/>
      <c r="Q34" s="19"/>
      <c r="R34" s="19"/>
      <c r="S34" s="108"/>
      <c r="T34" s="230"/>
      <c r="U34" s="96"/>
      <c r="V34" s="96"/>
      <c r="W34" s="96"/>
      <c r="X34" s="96"/>
      <c r="Y34" s="226"/>
      <c r="Z34" s="191"/>
      <c r="AA34" s="191"/>
      <c r="AB34" s="191"/>
      <c r="AC34" s="191"/>
      <c r="AD34" s="191"/>
      <c r="AE34" s="191"/>
    </row>
    <row r="35" ht="81.75" customHeight="1">
      <c r="A35" s="18"/>
      <c r="B35" s="19"/>
      <c r="C35" s="145" t="s">
        <v>441</v>
      </c>
      <c r="D35" s="24"/>
      <c r="E35" s="24"/>
      <c r="F35" s="24"/>
      <c r="G35" s="24"/>
      <c r="H35" s="145">
        <v>2.0</v>
      </c>
      <c r="I35" s="145">
        <v>6.0</v>
      </c>
      <c r="J35" s="167">
        <v>1.0</v>
      </c>
      <c r="K35" s="167">
        <v>2.0</v>
      </c>
      <c r="L35" s="167">
        <v>1.0</v>
      </c>
      <c r="M35" s="167">
        <v>2.0</v>
      </c>
      <c r="N35" s="167">
        <f t="shared" si="11"/>
        <v>6</v>
      </c>
      <c r="O35" s="145" t="s">
        <v>442</v>
      </c>
      <c r="P35" s="24"/>
      <c r="Q35" s="24"/>
      <c r="R35" s="24"/>
      <c r="S35" s="111"/>
      <c r="T35" s="137"/>
      <c r="U35" s="74"/>
      <c r="V35" s="37" t="s">
        <v>35</v>
      </c>
      <c r="W35" s="11"/>
      <c r="X35" s="16"/>
      <c r="Y35" s="138"/>
      <c r="Z35" s="139"/>
      <c r="AA35" s="139"/>
      <c r="AB35" s="139"/>
      <c r="AC35" s="139"/>
      <c r="AD35" s="139"/>
      <c r="AE35" s="139"/>
    </row>
    <row r="36" ht="81.75" customHeight="1">
      <c r="A36" s="18"/>
      <c r="B36" s="19"/>
      <c r="C36" s="145" t="s">
        <v>443</v>
      </c>
      <c r="D36" s="145" t="s">
        <v>444</v>
      </c>
      <c r="E36" s="74" t="s">
        <v>445</v>
      </c>
      <c r="F36" s="145" t="s">
        <v>446</v>
      </c>
      <c r="G36" s="145" t="s">
        <v>33</v>
      </c>
      <c r="H36" s="161">
        <v>0.4</v>
      </c>
      <c r="I36" s="161">
        <v>1.0</v>
      </c>
      <c r="J36" s="237">
        <v>0.25</v>
      </c>
      <c r="K36" s="237">
        <v>0.55</v>
      </c>
      <c r="L36" s="237">
        <v>0.85</v>
      </c>
      <c r="M36" s="237">
        <v>1.0</v>
      </c>
      <c r="N36" s="237">
        <f t="shared" ref="N36:N42" si="12">I36</f>
        <v>1</v>
      </c>
      <c r="O36" s="145" t="s">
        <v>415</v>
      </c>
      <c r="P36" s="239">
        <v>0.0</v>
      </c>
      <c r="Q36" s="239">
        <v>0.0</v>
      </c>
      <c r="R36" s="135">
        <f>48376229+50160858+3200000</f>
        <v>101737087</v>
      </c>
      <c r="S36" s="241"/>
      <c r="T36" s="280">
        <v>10.0</v>
      </c>
      <c r="U36" s="74"/>
      <c r="V36" s="74"/>
      <c r="W36" s="74" t="s">
        <v>447</v>
      </c>
      <c r="X36" s="134" t="s">
        <v>448</v>
      </c>
      <c r="Y36" s="138"/>
      <c r="Z36" s="139"/>
      <c r="AA36" s="139"/>
      <c r="AB36" s="139"/>
      <c r="AC36" s="139"/>
      <c r="AD36" s="139"/>
      <c r="AE36" s="139"/>
    </row>
    <row r="37" ht="132.75" customHeight="1">
      <c r="A37" s="18"/>
      <c r="B37" s="19"/>
      <c r="C37" s="145" t="s">
        <v>449</v>
      </c>
      <c r="D37" s="227" t="s">
        <v>450</v>
      </c>
      <c r="E37" s="145" t="s">
        <v>451</v>
      </c>
      <c r="F37" s="145" t="s">
        <v>452</v>
      </c>
      <c r="G37" s="145" t="s">
        <v>358</v>
      </c>
      <c r="H37" s="161">
        <v>0.6</v>
      </c>
      <c r="I37" s="161">
        <v>0.8</v>
      </c>
      <c r="J37" s="237">
        <v>0.2</v>
      </c>
      <c r="K37" s="237">
        <v>0.4</v>
      </c>
      <c r="L37" s="237">
        <v>0.6</v>
      </c>
      <c r="M37" s="237">
        <v>0.8</v>
      </c>
      <c r="N37" s="237">
        <f t="shared" si="12"/>
        <v>0.8</v>
      </c>
      <c r="O37" s="227" t="s">
        <v>430</v>
      </c>
      <c r="P37" s="281">
        <v>0.0</v>
      </c>
      <c r="Q37" s="271">
        <v>0.0</v>
      </c>
      <c r="R37" s="19"/>
      <c r="S37" s="151">
        <v>0.0</v>
      </c>
      <c r="T37" s="282"/>
      <c r="U37" s="283"/>
      <c r="V37" s="283"/>
      <c r="W37" s="283"/>
      <c r="X37" s="283"/>
      <c r="Y37" s="138"/>
      <c r="Z37" s="139"/>
      <c r="AA37" s="139"/>
      <c r="AB37" s="139"/>
      <c r="AC37" s="139"/>
      <c r="AD37" s="139"/>
      <c r="AE37" s="139"/>
    </row>
    <row r="38" ht="132.75" hidden="1" customHeight="1">
      <c r="A38" s="18"/>
      <c r="B38" s="19"/>
      <c r="C38" s="145" t="s">
        <v>453</v>
      </c>
      <c r="D38" s="24"/>
      <c r="E38" s="145" t="s">
        <v>454</v>
      </c>
      <c r="F38" s="145" t="s">
        <v>455</v>
      </c>
      <c r="G38" s="145" t="s">
        <v>358</v>
      </c>
      <c r="H38" s="145">
        <v>94.1</v>
      </c>
      <c r="I38" s="163">
        <f t="shared" ref="I38:I39" si="13">(H38+80%)</f>
        <v>94.9</v>
      </c>
      <c r="J38" s="224">
        <v>0.0</v>
      </c>
      <c r="K38" s="224">
        <f>I38</f>
        <v>94.9</v>
      </c>
      <c r="L38" s="224">
        <v>0.0</v>
      </c>
      <c r="M38" s="224">
        <v>0.0</v>
      </c>
      <c r="N38" s="224">
        <f t="shared" si="12"/>
        <v>94.9</v>
      </c>
      <c r="O38" s="24"/>
      <c r="P38" s="24"/>
      <c r="Q38" s="24"/>
      <c r="R38" s="24"/>
      <c r="S38" s="111"/>
      <c r="T38" s="137"/>
      <c r="U38" s="74"/>
      <c r="V38" s="74"/>
      <c r="W38" s="74"/>
      <c r="X38" s="74"/>
      <c r="Y38" s="138"/>
      <c r="Z38" s="139"/>
      <c r="AA38" s="139"/>
      <c r="AB38" s="139"/>
      <c r="AC38" s="139"/>
      <c r="AD38" s="139"/>
      <c r="AE38" s="139"/>
    </row>
    <row r="39" ht="124.5" hidden="1" customHeight="1">
      <c r="A39" s="18"/>
      <c r="B39" s="19"/>
      <c r="C39" s="145" t="s">
        <v>456</v>
      </c>
      <c r="D39" s="145" t="s">
        <v>457</v>
      </c>
      <c r="E39" s="145" t="s">
        <v>458</v>
      </c>
      <c r="F39" s="145" t="s">
        <v>459</v>
      </c>
      <c r="G39" s="145" t="s">
        <v>358</v>
      </c>
      <c r="H39" s="145">
        <v>90.4</v>
      </c>
      <c r="I39" s="163">
        <f t="shared" si="13"/>
        <v>91.2</v>
      </c>
      <c r="J39" s="224">
        <v>0.0</v>
      </c>
      <c r="K39" s="224">
        <v>0.0</v>
      </c>
      <c r="L39" s="224">
        <v>0.0</v>
      </c>
      <c r="M39" s="224">
        <f>I39</f>
        <v>91.2</v>
      </c>
      <c r="N39" s="224">
        <f t="shared" si="12"/>
        <v>91.2</v>
      </c>
      <c r="O39" s="145" t="s">
        <v>460</v>
      </c>
      <c r="P39" s="239">
        <v>0.0</v>
      </c>
      <c r="Q39" s="239">
        <v>0.0</v>
      </c>
      <c r="R39" s="275">
        <v>0.0</v>
      </c>
      <c r="S39" s="241">
        <v>0.0</v>
      </c>
      <c r="T39" s="137"/>
      <c r="U39" s="74"/>
      <c r="V39" s="74"/>
      <c r="W39" s="74"/>
      <c r="X39" s="74"/>
      <c r="Y39" s="138"/>
      <c r="Z39" s="139"/>
      <c r="AA39" s="139"/>
      <c r="AB39" s="139"/>
      <c r="AC39" s="139"/>
      <c r="AD39" s="139"/>
      <c r="AE39" s="139"/>
    </row>
    <row r="40" ht="119.25" customHeight="1">
      <c r="A40" s="18"/>
      <c r="B40" s="19"/>
      <c r="C40" s="145" t="s">
        <v>461</v>
      </c>
      <c r="D40" s="145" t="s">
        <v>462</v>
      </c>
      <c r="E40" s="145" t="s">
        <v>463</v>
      </c>
      <c r="F40" s="145" t="s">
        <v>464</v>
      </c>
      <c r="G40" s="145" t="s">
        <v>358</v>
      </c>
      <c r="H40" s="161">
        <v>0.65</v>
      </c>
      <c r="I40" s="161">
        <v>0.8</v>
      </c>
      <c r="J40" s="237">
        <f>I40/4</f>
        <v>0.2</v>
      </c>
      <c r="K40" s="237">
        <f>J40+J40</f>
        <v>0.4</v>
      </c>
      <c r="L40" s="237">
        <f>K40+J40</f>
        <v>0.6</v>
      </c>
      <c r="M40" s="237">
        <f>L40+J40</f>
        <v>0.8</v>
      </c>
      <c r="N40" s="237">
        <f t="shared" si="12"/>
        <v>0.8</v>
      </c>
      <c r="O40" s="145" t="s">
        <v>465</v>
      </c>
      <c r="P40" s="127">
        <f>(2937892*10)*2</f>
        <v>58757840</v>
      </c>
      <c r="Q40" s="275">
        <v>0.0</v>
      </c>
      <c r="R40" s="275">
        <v>1.6991153E8</v>
      </c>
      <c r="S40" s="241">
        <v>0.0</v>
      </c>
      <c r="T40" s="284">
        <v>0.1</v>
      </c>
      <c r="U40" s="285" t="s">
        <v>466</v>
      </c>
      <c r="V40" s="74">
        <v>1.1751568E7</v>
      </c>
      <c r="W40" s="286" t="s">
        <v>467</v>
      </c>
      <c r="X40" s="287" t="s">
        <v>468</v>
      </c>
      <c r="Y40" s="138"/>
      <c r="Z40" s="139"/>
      <c r="AA40" s="139"/>
      <c r="AB40" s="139"/>
      <c r="AC40" s="139"/>
      <c r="AD40" s="139"/>
      <c r="AE40" s="139"/>
    </row>
    <row r="41" ht="146.25" customHeight="1">
      <c r="A41" s="18"/>
      <c r="B41" s="19"/>
      <c r="C41" s="145" t="s">
        <v>469</v>
      </c>
      <c r="D41" s="145" t="s">
        <v>470</v>
      </c>
      <c r="E41" s="145" t="s">
        <v>471</v>
      </c>
      <c r="F41" s="145" t="s">
        <v>472</v>
      </c>
      <c r="G41" s="145" t="s">
        <v>358</v>
      </c>
      <c r="H41" s="161">
        <v>0.3</v>
      </c>
      <c r="I41" s="161">
        <v>0.7</v>
      </c>
      <c r="J41" s="237">
        <v>0.1</v>
      </c>
      <c r="K41" s="237">
        <v>0.3</v>
      </c>
      <c r="L41" s="237">
        <v>0.5</v>
      </c>
      <c r="M41" s="237">
        <v>0.7</v>
      </c>
      <c r="N41" s="237">
        <f t="shared" si="12"/>
        <v>0.7</v>
      </c>
      <c r="O41" s="145" t="s">
        <v>430</v>
      </c>
      <c r="P41" s="220">
        <v>0.0</v>
      </c>
      <c r="Q41" s="239">
        <v>0.0</v>
      </c>
      <c r="R41" s="275">
        <f>4560078*10</f>
        <v>45600780</v>
      </c>
      <c r="S41" s="241">
        <v>0.0</v>
      </c>
      <c r="T41" s="137"/>
      <c r="U41" s="74"/>
      <c r="V41" s="74"/>
      <c r="W41" s="74"/>
      <c r="X41" s="74"/>
      <c r="Y41" s="138"/>
      <c r="Z41" s="139"/>
      <c r="AA41" s="139"/>
      <c r="AB41" s="139"/>
      <c r="AC41" s="139"/>
      <c r="AD41" s="139"/>
      <c r="AE41" s="139"/>
    </row>
    <row r="42" ht="79.5" customHeight="1">
      <c r="A42" s="18"/>
      <c r="B42" s="19"/>
      <c r="C42" s="145" t="s">
        <v>473</v>
      </c>
      <c r="D42" s="145" t="s">
        <v>474</v>
      </c>
      <c r="E42" s="145" t="s">
        <v>475</v>
      </c>
      <c r="F42" s="145" t="s">
        <v>112</v>
      </c>
      <c r="G42" s="145" t="s">
        <v>393</v>
      </c>
      <c r="H42" s="161">
        <v>0.53</v>
      </c>
      <c r="I42" s="161">
        <v>0.75</v>
      </c>
      <c r="J42" s="237">
        <v>0.2</v>
      </c>
      <c r="K42" s="237">
        <f>J42+J42</f>
        <v>0.4</v>
      </c>
      <c r="L42" s="237">
        <f>K42+J42</f>
        <v>0.6</v>
      </c>
      <c r="M42" s="237">
        <v>0.75</v>
      </c>
      <c r="N42" s="237">
        <f t="shared" si="12"/>
        <v>0.75</v>
      </c>
      <c r="O42" s="145" t="s">
        <v>476</v>
      </c>
      <c r="P42" s="238"/>
      <c r="Q42" s="239"/>
      <c r="R42" s="275">
        <v>3.8E7</v>
      </c>
      <c r="S42" s="241">
        <v>3.0E7</v>
      </c>
      <c r="T42" s="288">
        <v>0.2</v>
      </c>
      <c r="U42" s="74"/>
      <c r="V42" s="74"/>
      <c r="W42" s="74" t="s">
        <v>477</v>
      </c>
      <c r="X42" s="74" t="s">
        <v>478</v>
      </c>
      <c r="Y42" s="138"/>
      <c r="Z42" s="139"/>
      <c r="AA42" s="139"/>
      <c r="AB42" s="139"/>
      <c r="AC42" s="139"/>
      <c r="AD42" s="139"/>
      <c r="AE42" s="139"/>
    </row>
    <row r="43" ht="169.5" customHeight="1">
      <c r="A43" s="18"/>
      <c r="B43" s="19"/>
      <c r="C43" s="227" t="s">
        <v>479</v>
      </c>
      <c r="D43" s="277" t="s">
        <v>480</v>
      </c>
      <c r="E43" s="105" t="s">
        <v>481</v>
      </c>
      <c r="F43" s="149" t="s">
        <v>482</v>
      </c>
      <c r="G43" s="149" t="s">
        <v>358</v>
      </c>
      <c r="H43" s="149">
        <v>4.0</v>
      </c>
      <c r="I43" s="149">
        <v>8.0</v>
      </c>
      <c r="J43" s="167">
        <v>2.0</v>
      </c>
      <c r="K43" s="167">
        <v>2.0</v>
      </c>
      <c r="L43" s="167">
        <v>2.0</v>
      </c>
      <c r="M43" s="167">
        <v>2.0</v>
      </c>
      <c r="N43" s="219">
        <f>SUM(J43:M43)</f>
        <v>8</v>
      </c>
      <c r="O43" s="227" t="s">
        <v>483</v>
      </c>
      <c r="P43" s="281">
        <v>0.0</v>
      </c>
      <c r="Q43" s="271">
        <v>0.0</v>
      </c>
      <c r="R43" s="150">
        <v>1.3E8</v>
      </c>
      <c r="S43" s="151">
        <v>4.0E7</v>
      </c>
      <c r="T43" s="230"/>
      <c r="U43" s="96"/>
      <c r="V43" s="96"/>
      <c r="W43" s="96" t="s">
        <v>484</v>
      </c>
      <c r="X43" s="289" t="s">
        <v>485</v>
      </c>
      <c r="Y43" s="226"/>
      <c r="Z43" s="191"/>
      <c r="AA43" s="191"/>
      <c r="AB43" s="191"/>
      <c r="AC43" s="191"/>
      <c r="AD43" s="191"/>
      <c r="AE43" s="191"/>
    </row>
    <row r="44" ht="113.25" hidden="1" customHeight="1">
      <c r="A44" s="18"/>
      <c r="B44" s="19"/>
      <c r="C44" s="24"/>
      <c r="D44" s="24"/>
      <c r="E44" s="104" t="s">
        <v>486</v>
      </c>
      <c r="F44" s="145" t="s">
        <v>487</v>
      </c>
      <c r="G44" s="144" t="s">
        <v>358</v>
      </c>
      <c r="H44" s="161">
        <v>0.8</v>
      </c>
      <c r="I44" s="161">
        <v>0.8</v>
      </c>
      <c r="J44" s="237">
        <v>0.0</v>
      </c>
      <c r="K44" s="237">
        <v>0.8</v>
      </c>
      <c r="L44" s="237">
        <v>0.0</v>
      </c>
      <c r="M44" s="237">
        <v>0.0</v>
      </c>
      <c r="N44" s="237">
        <f t="shared" ref="N44:N49" si="14">I44</f>
        <v>0.8</v>
      </c>
      <c r="O44" s="24"/>
      <c r="P44" s="24"/>
      <c r="Q44" s="24"/>
      <c r="R44" s="24"/>
      <c r="S44" s="111"/>
      <c r="T44" s="230"/>
      <c r="U44" s="96"/>
      <c r="V44" s="96"/>
      <c r="W44" s="96"/>
      <c r="X44" s="96"/>
      <c r="Y44" s="226"/>
      <c r="Z44" s="191"/>
      <c r="AA44" s="191"/>
      <c r="AB44" s="191"/>
      <c r="AC44" s="191"/>
      <c r="AD44" s="191"/>
      <c r="AE44" s="191"/>
    </row>
    <row r="45" ht="186.75" customHeight="1">
      <c r="A45" s="290"/>
      <c r="B45" s="114"/>
      <c r="C45" s="291" t="s">
        <v>488</v>
      </c>
      <c r="D45" s="291" t="s">
        <v>489</v>
      </c>
      <c r="E45" s="291" t="s">
        <v>490</v>
      </c>
      <c r="F45" s="291" t="s">
        <v>491</v>
      </c>
      <c r="G45" s="292" t="s">
        <v>492</v>
      </c>
      <c r="H45" s="293">
        <v>0.0</v>
      </c>
      <c r="I45" s="293">
        <f>(3/4)</f>
        <v>0.75</v>
      </c>
      <c r="J45" s="294">
        <f t="shared" ref="J45:J47" si="15">I45/4</f>
        <v>0.1875</v>
      </c>
      <c r="K45" s="294">
        <f t="shared" ref="K45:K47" si="16">J45+J45</f>
        <v>0.375</v>
      </c>
      <c r="L45" s="294">
        <f t="shared" ref="L45:L47" si="17">K45+J45</f>
        <v>0.5625</v>
      </c>
      <c r="M45" s="294">
        <f t="shared" ref="M45:M47" si="18">L45+J45</f>
        <v>0.75</v>
      </c>
      <c r="N45" s="294">
        <f t="shared" si="14"/>
        <v>0.75</v>
      </c>
      <c r="O45" s="291" t="s">
        <v>380</v>
      </c>
      <c r="P45" s="295">
        <v>1.5E7</v>
      </c>
      <c r="Q45" s="296">
        <v>0.0</v>
      </c>
      <c r="R45" s="297">
        <v>0.0</v>
      </c>
      <c r="S45" s="298">
        <v>0.0</v>
      </c>
      <c r="T45" s="137"/>
      <c r="U45" s="74"/>
      <c r="V45" s="74"/>
      <c r="W45" s="74" t="s">
        <v>493</v>
      </c>
      <c r="X45" s="74"/>
      <c r="Y45" s="138"/>
      <c r="Z45" s="139"/>
      <c r="AA45" s="139"/>
      <c r="AB45" s="139"/>
      <c r="AC45" s="139"/>
      <c r="AD45" s="139"/>
      <c r="AE45" s="139"/>
    </row>
    <row r="46" ht="105.75" customHeight="1">
      <c r="A46" s="206" t="s">
        <v>494</v>
      </c>
      <c r="B46" s="207" t="s">
        <v>495</v>
      </c>
      <c r="C46" s="208" t="s">
        <v>496</v>
      </c>
      <c r="D46" s="207" t="s">
        <v>497</v>
      </c>
      <c r="E46" s="208" t="s">
        <v>498</v>
      </c>
      <c r="F46" s="208" t="s">
        <v>112</v>
      </c>
      <c r="G46" s="299" t="s">
        <v>358</v>
      </c>
      <c r="H46" s="209">
        <v>0.7</v>
      </c>
      <c r="I46" s="209">
        <v>0.9</v>
      </c>
      <c r="J46" s="210">
        <f t="shared" si="15"/>
        <v>0.225</v>
      </c>
      <c r="K46" s="210">
        <f t="shared" si="16"/>
        <v>0.45</v>
      </c>
      <c r="L46" s="210">
        <f t="shared" si="17"/>
        <v>0.675</v>
      </c>
      <c r="M46" s="210">
        <f t="shared" si="18"/>
        <v>0.9</v>
      </c>
      <c r="N46" s="210">
        <f t="shared" si="14"/>
        <v>0.9</v>
      </c>
      <c r="O46" s="208" t="s">
        <v>499</v>
      </c>
      <c r="P46" s="300">
        <f>3749089*10</f>
        <v>37490890</v>
      </c>
      <c r="Q46" s="301">
        <v>0.0</v>
      </c>
      <c r="R46" s="301">
        <v>0.0</v>
      </c>
      <c r="S46" s="302">
        <v>0.0</v>
      </c>
      <c r="T46" s="230"/>
      <c r="U46" s="96"/>
      <c r="V46" s="37" t="s">
        <v>35</v>
      </c>
      <c r="W46" s="11"/>
      <c r="X46" s="16"/>
      <c r="Y46" s="226"/>
      <c r="Z46" s="191"/>
      <c r="AA46" s="191"/>
      <c r="AB46" s="191"/>
      <c r="AC46" s="191"/>
      <c r="AD46" s="191"/>
      <c r="AE46" s="191"/>
    </row>
    <row r="47" ht="139.5" customHeight="1">
      <c r="A47" s="22"/>
      <c r="B47" s="23"/>
      <c r="C47" s="303" t="s">
        <v>500</v>
      </c>
      <c r="D47" s="23"/>
      <c r="E47" s="303" t="s">
        <v>501</v>
      </c>
      <c r="F47" s="303" t="s">
        <v>112</v>
      </c>
      <c r="G47" s="23"/>
      <c r="H47" s="245">
        <v>0.9</v>
      </c>
      <c r="I47" s="245">
        <v>0.9</v>
      </c>
      <c r="J47" s="246">
        <f t="shared" si="15"/>
        <v>0.225</v>
      </c>
      <c r="K47" s="246">
        <f t="shared" si="16"/>
        <v>0.45</v>
      </c>
      <c r="L47" s="246">
        <f t="shared" si="17"/>
        <v>0.675</v>
      </c>
      <c r="M47" s="246">
        <f t="shared" si="18"/>
        <v>0.9</v>
      </c>
      <c r="N47" s="246">
        <f t="shared" si="14"/>
        <v>0.9</v>
      </c>
      <c r="O47" s="244" t="s">
        <v>499</v>
      </c>
      <c r="P47" s="23"/>
      <c r="Q47" s="23"/>
      <c r="R47" s="23"/>
      <c r="S47" s="304"/>
      <c r="T47" s="230"/>
      <c r="U47" s="96"/>
      <c r="V47" s="37" t="s">
        <v>35</v>
      </c>
      <c r="W47" s="11"/>
      <c r="X47" s="16"/>
      <c r="Y47" s="226"/>
      <c r="Z47" s="191"/>
      <c r="AA47" s="191"/>
      <c r="AB47" s="191"/>
      <c r="AC47" s="191"/>
      <c r="AD47" s="191"/>
      <c r="AE47" s="191"/>
    </row>
    <row r="48" ht="150.0" customHeight="1">
      <c r="A48" s="206" t="s">
        <v>502</v>
      </c>
      <c r="B48" s="207" t="s">
        <v>503</v>
      </c>
      <c r="C48" s="208" t="s">
        <v>504</v>
      </c>
      <c r="D48" s="208" t="s">
        <v>505</v>
      </c>
      <c r="E48" s="208" t="s">
        <v>506</v>
      </c>
      <c r="F48" s="208" t="s">
        <v>507</v>
      </c>
      <c r="G48" s="208" t="s">
        <v>393</v>
      </c>
      <c r="H48" s="208">
        <v>234.0</v>
      </c>
      <c r="I48" s="208">
        <v>100.0</v>
      </c>
      <c r="J48" s="305">
        <v>0.0</v>
      </c>
      <c r="K48" s="305">
        <v>0.0</v>
      </c>
      <c r="L48" s="305">
        <v>0.0</v>
      </c>
      <c r="M48" s="305">
        <v>100.0</v>
      </c>
      <c r="N48" s="255">
        <f t="shared" si="14"/>
        <v>100</v>
      </c>
      <c r="O48" s="208" t="s">
        <v>380</v>
      </c>
      <c r="P48" s="306">
        <v>0.0</v>
      </c>
      <c r="Q48" s="306">
        <v>0.0</v>
      </c>
      <c r="R48" s="306">
        <v>1.5E8</v>
      </c>
      <c r="S48" s="34">
        <f>260000000-80000000</f>
        <v>180000000</v>
      </c>
      <c r="T48" s="137"/>
      <c r="U48" s="74"/>
      <c r="V48" s="74"/>
      <c r="W48" s="74" t="s">
        <v>508</v>
      </c>
      <c r="X48" s="74"/>
      <c r="Y48" s="138"/>
      <c r="Z48" s="139"/>
      <c r="AA48" s="139"/>
      <c r="AB48" s="139"/>
      <c r="AC48" s="139"/>
      <c r="AD48" s="139"/>
      <c r="AE48" s="139"/>
    </row>
    <row r="49" ht="150.0" customHeight="1">
      <c r="A49" s="18"/>
      <c r="B49" s="19"/>
      <c r="C49" s="145" t="s">
        <v>509</v>
      </c>
      <c r="D49" s="227" t="s">
        <v>505</v>
      </c>
      <c r="E49" s="145" t="s">
        <v>510</v>
      </c>
      <c r="F49" s="145" t="s">
        <v>511</v>
      </c>
      <c r="G49" s="145" t="s">
        <v>393</v>
      </c>
      <c r="H49" s="161">
        <v>0.6</v>
      </c>
      <c r="I49" s="161">
        <v>0.9</v>
      </c>
      <c r="J49" s="237">
        <v>0.25</v>
      </c>
      <c r="K49" s="237">
        <v>0.5</v>
      </c>
      <c r="L49" s="237">
        <v>0.75</v>
      </c>
      <c r="M49" s="237">
        <v>0.9</v>
      </c>
      <c r="N49" s="237">
        <f t="shared" si="14"/>
        <v>0.9</v>
      </c>
      <c r="O49" s="145" t="s">
        <v>380</v>
      </c>
      <c r="P49" s="127">
        <v>0.0</v>
      </c>
      <c r="Q49" s="127">
        <v>0.0</v>
      </c>
      <c r="R49" s="127">
        <v>5.0E7</v>
      </c>
      <c r="S49" s="241">
        <v>4.0E7</v>
      </c>
      <c r="T49" s="137">
        <v>0.0</v>
      </c>
      <c r="U49" s="74"/>
      <c r="V49" s="74"/>
      <c r="W49" s="74" t="s">
        <v>512</v>
      </c>
      <c r="X49" s="74"/>
      <c r="Y49" s="138"/>
      <c r="Z49" s="139"/>
      <c r="AA49" s="139"/>
      <c r="AB49" s="139"/>
      <c r="AC49" s="139"/>
      <c r="AD49" s="139"/>
      <c r="AE49" s="139"/>
    </row>
    <row r="50" ht="162.75" customHeight="1">
      <c r="A50" s="290"/>
      <c r="B50" s="114"/>
      <c r="C50" s="291" t="s">
        <v>513</v>
      </c>
      <c r="D50" s="114"/>
      <c r="E50" s="291" t="s">
        <v>514</v>
      </c>
      <c r="F50" s="291" t="s">
        <v>515</v>
      </c>
      <c r="G50" s="291" t="s">
        <v>393</v>
      </c>
      <c r="H50" s="307">
        <v>0.0</v>
      </c>
      <c r="I50" s="307">
        <v>1.0</v>
      </c>
      <c r="J50" s="308">
        <v>0.0</v>
      </c>
      <c r="K50" s="308">
        <v>0.0</v>
      </c>
      <c r="L50" s="308">
        <v>0.0</v>
      </c>
      <c r="M50" s="308">
        <v>1.0</v>
      </c>
      <c r="N50" s="308">
        <f>SUM(J50:M50)</f>
        <v>1</v>
      </c>
      <c r="O50" s="309" t="s">
        <v>516</v>
      </c>
      <c r="P50" s="44">
        <v>0.0</v>
      </c>
      <c r="Q50" s="44">
        <v>0.0</v>
      </c>
      <c r="R50" s="44">
        <v>0.0</v>
      </c>
      <c r="S50" s="310">
        <v>0.0</v>
      </c>
      <c r="T50" s="230"/>
      <c r="U50" s="96"/>
      <c r="V50" s="96"/>
      <c r="W50" s="96" t="s">
        <v>517</v>
      </c>
      <c r="X50" s="96"/>
      <c r="Y50" s="226"/>
      <c r="Z50" s="191"/>
      <c r="AA50" s="191"/>
      <c r="AB50" s="191"/>
      <c r="AC50" s="191"/>
      <c r="AD50" s="191"/>
      <c r="AE50" s="191"/>
    </row>
    <row r="51" ht="145.5" customHeight="1">
      <c r="A51" s="311" t="s">
        <v>518</v>
      </c>
      <c r="B51" s="312" t="s">
        <v>104</v>
      </c>
      <c r="C51" s="312" t="s">
        <v>519</v>
      </c>
      <c r="D51" s="312" t="s">
        <v>520</v>
      </c>
      <c r="E51" s="312" t="s">
        <v>521</v>
      </c>
      <c r="F51" s="312" t="s">
        <v>522</v>
      </c>
      <c r="G51" s="312" t="s">
        <v>33</v>
      </c>
      <c r="H51" s="313">
        <f>(457940067-1017074590)/1017074590</f>
        <v>-0.5497478046</v>
      </c>
      <c r="I51" s="313">
        <v>0.2</v>
      </c>
      <c r="J51" s="314">
        <v>0.0</v>
      </c>
      <c r="K51" s="314">
        <v>0.1</v>
      </c>
      <c r="L51" s="314">
        <v>0.15</v>
      </c>
      <c r="M51" s="314">
        <v>0.2</v>
      </c>
      <c r="N51" s="314">
        <f>I51</f>
        <v>0.2</v>
      </c>
      <c r="O51" s="312" t="s">
        <v>523</v>
      </c>
      <c r="P51" s="315">
        <v>0.0</v>
      </c>
      <c r="Q51" s="315">
        <v>0.0</v>
      </c>
      <c r="R51" s="315">
        <v>0.0</v>
      </c>
      <c r="S51" s="316">
        <v>0.0</v>
      </c>
      <c r="T51" s="39">
        <v>10.08</v>
      </c>
      <c r="U51" s="39"/>
      <c r="V51" s="39"/>
      <c r="W51" s="39" t="s">
        <v>524</v>
      </c>
      <c r="X51" s="39"/>
      <c r="Y51" s="317"/>
      <c r="Z51" s="139"/>
      <c r="AA51" s="139"/>
      <c r="AB51" s="139"/>
      <c r="AC51" s="139"/>
      <c r="AD51" s="139"/>
      <c r="AE51" s="139"/>
    </row>
    <row r="52" ht="15.0" customHeight="1">
      <c r="A52" s="318"/>
      <c r="B52" s="319"/>
      <c r="C52" s="319"/>
      <c r="D52" s="319"/>
      <c r="E52" s="319"/>
      <c r="F52" s="319"/>
      <c r="G52" s="319"/>
      <c r="H52" s="320"/>
      <c r="I52" s="320"/>
      <c r="J52" s="321"/>
      <c r="K52" s="321"/>
      <c r="L52" s="321"/>
      <c r="M52" s="321"/>
      <c r="N52" s="321"/>
      <c r="O52" s="319"/>
      <c r="P52" s="322"/>
      <c r="Q52" s="322"/>
      <c r="R52" s="322"/>
      <c r="S52" s="322"/>
      <c r="T52" s="139"/>
      <c r="U52" s="139"/>
      <c r="V52" s="139"/>
      <c r="W52" s="139"/>
      <c r="X52" s="139"/>
      <c r="Y52" s="139"/>
      <c r="Z52" s="139"/>
      <c r="AA52" s="139"/>
      <c r="AB52" s="139"/>
      <c r="AC52" s="139"/>
      <c r="AD52" s="139"/>
      <c r="AE52" s="139"/>
    </row>
    <row r="53" ht="15.0" customHeight="1">
      <c r="A53" s="318"/>
      <c r="B53" s="319"/>
      <c r="C53" s="319"/>
      <c r="D53" s="319"/>
      <c r="E53" s="319"/>
      <c r="F53" s="319"/>
      <c r="G53" s="319"/>
      <c r="H53" s="320"/>
      <c r="I53" s="320"/>
      <c r="J53" s="321"/>
      <c r="K53" s="321"/>
      <c r="L53" s="321"/>
      <c r="M53" s="321"/>
      <c r="N53" s="321"/>
      <c r="O53" s="319"/>
      <c r="P53" s="322"/>
      <c r="Q53" s="322"/>
      <c r="R53" s="322"/>
      <c r="S53" s="322"/>
      <c r="T53" s="139"/>
      <c r="U53" s="139"/>
      <c r="V53" s="139"/>
      <c r="W53" s="139"/>
      <c r="X53" s="139"/>
      <c r="Y53" s="139"/>
      <c r="Z53" s="139"/>
      <c r="AA53" s="139"/>
      <c r="AB53" s="139"/>
      <c r="AC53" s="139"/>
      <c r="AD53" s="139"/>
      <c r="AE53" s="139"/>
    </row>
    <row r="54" ht="15.0" customHeight="1">
      <c r="A54" s="179"/>
      <c r="B54" s="179"/>
      <c r="C54" s="179"/>
      <c r="D54" s="319"/>
      <c r="E54" s="179"/>
      <c r="F54" s="179"/>
      <c r="G54" s="179"/>
      <c r="H54" s="179"/>
      <c r="I54" s="179"/>
      <c r="J54" s="323"/>
      <c r="K54" s="323"/>
      <c r="L54" s="323"/>
      <c r="M54" s="323"/>
      <c r="N54" s="323"/>
      <c r="O54" s="179"/>
      <c r="P54" s="179"/>
      <c r="Q54" s="179"/>
      <c r="R54" s="179"/>
      <c r="S54" s="179"/>
      <c r="T54" s="139"/>
      <c r="U54" s="139"/>
      <c r="V54" s="139"/>
      <c r="W54" s="139"/>
      <c r="X54" s="139"/>
      <c r="Y54" s="139"/>
      <c r="Z54" s="139"/>
      <c r="AA54" s="139"/>
      <c r="AB54" s="139"/>
      <c r="AC54" s="139"/>
      <c r="AD54" s="139"/>
      <c r="AE54" s="139"/>
    </row>
    <row r="55" ht="42.75" customHeight="1">
      <c r="A55" s="179"/>
      <c r="B55" s="179"/>
      <c r="C55" s="179"/>
      <c r="D55" s="319"/>
      <c r="E55" s="179"/>
      <c r="F55" s="179"/>
      <c r="G55" s="179"/>
      <c r="H55" s="179"/>
      <c r="I55" s="179"/>
      <c r="J55" s="323"/>
      <c r="K55" s="323"/>
      <c r="L55" s="323"/>
      <c r="M55" s="323"/>
      <c r="N55" s="323"/>
      <c r="O55" s="182" t="s">
        <v>525</v>
      </c>
      <c r="P55" s="324">
        <v>40.0</v>
      </c>
      <c r="Q55" s="325"/>
      <c r="R55" s="325"/>
      <c r="S55" s="179"/>
      <c r="T55" s="139"/>
      <c r="U55" s="139"/>
      <c r="V55" s="139"/>
      <c r="W55" s="139"/>
      <c r="X55" s="139"/>
      <c r="Y55" s="139"/>
      <c r="Z55" s="139"/>
      <c r="AA55" s="139"/>
      <c r="AB55" s="139"/>
      <c r="AC55" s="139"/>
      <c r="AD55" s="139"/>
      <c r="AE55" s="139"/>
    </row>
    <row r="56" ht="78.0" customHeight="1">
      <c r="A56" s="179"/>
      <c r="B56" s="179"/>
      <c r="C56" s="179"/>
      <c r="D56" s="319"/>
      <c r="E56" s="179"/>
      <c r="F56" s="179"/>
      <c r="G56" s="179"/>
      <c r="H56" s="179"/>
      <c r="I56" s="179"/>
      <c r="J56" s="323"/>
      <c r="K56" s="323"/>
      <c r="L56" s="323"/>
      <c r="M56" s="323"/>
      <c r="N56" s="326"/>
      <c r="O56" s="184" t="s">
        <v>526</v>
      </c>
      <c r="P56" s="327">
        <f>SUM(R5:R51)</f>
        <v>1197911530</v>
      </c>
      <c r="Q56" s="328"/>
      <c r="R56" s="328"/>
      <c r="S56" s="179"/>
      <c r="T56" s="139"/>
      <c r="U56" s="139"/>
      <c r="V56" s="139"/>
      <c r="W56" s="139"/>
      <c r="X56" s="139"/>
      <c r="Y56" s="139"/>
      <c r="Z56" s="139"/>
      <c r="AA56" s="139"/>
      <c r="AB56" s="139"/>
      <c r="AC56" s="139"/>
      <c r="AD56" s="139"/>
      <c r="AE56" s="139"/>
    </row>
    <row r="57" ht="80.25" customHeight="1">
      <c r="A57" s="179"/>
      <c r="B57" s="179"/>
      <c r="C57" s="179"/>
      <c r="D57" s="319"/>
      <c r="E57" s="179"/>
      <c r="F57" s="179"/>
      <c r="G57" s="179"/>
      <c r="H57" s="179"/>
      <c r="I57" s="179"/>
      <c r="J57" s="323"/>
      <c r="K57" s="323"/>
      <c r="L57" s="323"/>
      <c r="M57" s="323"/>
      <c r="N57" s="326"/>
      <c r="O57" s="184" t="s">
        <v>527</v>
      </c>
      <c r="P57" s="185">
        <f>SUM(P5:P51)</f>
        <v>460179191.9</v>
      </c>
      <c r="Q57" s="179"/>
      <c r="R57" s="179"/>
      <c r="S57" s="139"/>
      <c r="T57" s="139"/>
      <c r="U57" s="139"/>
      <c r="V57" s="139"/>
      <c r="W57" s="139"/>
      <c r="X57" s="139"/>
      <c r="Y57" s="139"/>
      <c r="Z57" s="139"/>
      <c r="AA57" s="139"/>
      <c r="AB57" s="139"/>
      <c r="AC57" s="139"/>
      <c r="AD57" s="139"/>
      <c r="AE57" s="139"/>
    </row>
    <row r="58" ht="80.25" customHeight="1">
      <c r="A58" s="179"/>
      <c r="B58" s="179"/>
      <c r="C58" s="179"/>
      <c r="D58" s="319"/>
      <c r="E58" s="179"/>
      <c r="F58" s="179"/>
      <c r="G58" s="179"/>
      <c r="H58" s="179"/>
      <c r="I58" s="179"/>
      <c r="J58" s="323"/>
      <c r="K58" s="323"/>
      <c r="L58" s="323"/>
      <c r="M58" s="323"/>
      <c r="N58" s="323"/>
      <c r="O58" s="184" t="s">
        <v>528</v>
      </c>
      <c r="P58" s="185">
        <f>SUM(S5:S51)</f>
        <v>440000000.1</v>
      </c>
      <c r="Q58" s="325">
        <f>+P56+P58</f>
        <v>1637911530</v>
      </c>
      <c r="R58" s="179"/>
      <c r="S58" s="139"/>
      <c r="T58" s="139"/>
      <c r="U58" s="139"/>
      <c r="V58" s="139"/>
      <c r="W58" s="139"/>
      <c r="X58" s="139"/>
      <c r="Y58" s="139"/>
      <c r="Z58" s="139"/>
      <c r="AA58" s="139"/>
      <c r="AB58" s="139"/>
      <c r="AC58" s="139"/>
      <c r="AD58" s="139"/>
      <c r="AE58" s="139"/>
    </row>
    <row r="59" ht="72.75" customHeight="1">
      <c r="A59" s="179"/>
      <c r="B59" s="179"/>
      <c r="C59" s="179"/>
      <c r="D59" s="319"/>
      <c r="E59" s="179"/>
      <c r="F59" s="179"/>
      <c r="G59" s="179"/>
      <c r="H59" s="179"/>
      <c r="I59" s="179"/>
      <c r="J59" s="323"/>
      <c r="K59" s="323"/>
      <c r="L59" s="323"/>
      <c r="M59" s="323"/>
      <c r="N59" s="323"/>
      <c r="O59" s="187" t="s">
        <v>529</v>
      </c>
      <c r="P59" s="188">
        <f>SUM(P5:S51)</f>
        <v>2098090722</v>
      </c>
      <c r="Q59" s="179"/>
      <c r="R59" s="179"/>
      <c r="S59" s="139"/>
      <c r="T59" s="139"/>
      <c r="U59" s="139"/>
      <c r="V59" s="139"/>
      <c r="W59" s="139"/>
      <c r="X59" s="139"/>
      <c r="Y59" s="139"/>
      <c r="Z59" s="139"/>
      <c r="AA59" s="139"/>
      <c r="AB59" s="139"/>
      <c r="AC59" s="139"/>
      <c r="AD59" s="139"/>
      <c r="AE59" s="139"/>
    </row>
    <row r="60" ht="15.75" customHeight="1">
      <c r="A60" s="179"/>
      <c r="B60" s="179"/>
      <c r="C60" s="189"/>
      <c r="D60" s="319"/>
      <c r="E60" s="179"/>
      <c r="F60" s="179"/>
      <c r="G60" s="179"/>
      <c r="H60" s="179"/>
      <c r="I60" s="179"/>
      <c r="J60" s="323"/>
      <c r="K60" s="323"/>
      <c r="L60" s="323"/>
      <c r="M60" s="323"/>
      <c r="N60" s="323"/>
      <c r="O60" s="179"/>
      <c r="P60" s="325"/>
      <c r="Q60" s="325"/>
      <c r="R60" s="325"/>
      <c r="S60" s="139"/>
      <c r="T60" s="139"/>
      <c r="U60" s="139"/>
      <c r="V60" s="139"/>
      <c r="W60" s="139"/>
      <c r="X60" s="139"/>
      <c r="Y60" s="139"/>
      <c r="Z60" s="139"/>
      <c r="AA60" s="139"/>
      <c r="AB60" s="139"/>
      <c r="AC60" s="139"/>
      <c r="AD60" s="139"/>
      <c r="AE60" s="139"/>
    </row>
    <row r="61" ht="15.75" customHeight="1">
      <c r="A61" s="179"/>
      <c r="B61" s="179"/>
      <c r="C61" s="190"/>
      <c r="D61" s="179"/>
      <c r="E61" s="179"/>
      <c r="F61" s="179"/>
      <c r="G61" s="179"/>
      <c r="H61" s="179"/>
      <c r="I61" s="179"/>
      <c r="J61" s="323"/>
      <c r="K61" s="323"/>
      <c r="L61" s="323"/>
      <c r="M61" s="323"/>
      <c r="N61" s="323"/>
      <c r="O61" s="179"/>
      <c r="P61" s="329"/>
      <c r="Q61" s="329"/>
      <c r="R61" s="329"/>
      <c r="S61" s="139"/>
      <c r="T61" s="139"/>
      <c r="U61" s="139"/>
      <c r="V61" s="139"/>
      <c r="W61" s="139"/>
      <c r="X61" s="139"/>
      <c r="Y61" s="139"/>
      <c r="Z61" s="139"/>
      <c r="AA61" s="139"/>
      <c r="AB61" s="139"/>
      <c r="AC61" s="139"/>
      <c r="AD61" s="139"/>
      <c r="AE61" s="139"/>
    </row>
    <row r="62" ht="15.75" customHeight="1">
      <c r="A62" s="179"/>
      <c r="B62" s="179"/>
      <c r="C62" s="189"/>
      <c r="D62" s="179"/>
      <c r="E62" s="179"/>
      <c r="F62" s="179"/>
      <c r="G62" s="179"/>
      <c r="H62" s="179"/>
      <c r="I62" s="179"/>
      <c r="J62" s="323"/>
      <c r="K62" s="323"/>
      <c r="L62" s="323"/>
      <c r="M62" s="323"/>
      <c r="N62" s="323"/>
      <c r="O62" s="179"/>
      <c r="P62" s="329"/>
      <c r="Q62" s="329"/>
      <c r="R62" s="329"/>
      <c r="S62" s="139"/>
      <c r="T62" s="139"/>
      <c r="U62" s="139"/>
      <c r="V62" s="139"/>
      <c r="W62" s="139"/>
      <c r="X62" s="139"/>
      <c r="Y62" s="139"/>
      <c r="Z62" s="139"/>
      <c r="AA62" s="139"/>
      <c r="AB62" s="139"/>
      <c r="AC62" s="139"/>
      <c r="AD62" s="139"/>
      <c r="AE62" s="139"/>
    </row>
    <row r="63" ht="15.75" customHeight="1">
      <c r="A63" s="179"/>
      <c r="B63" s="179"/>
      <c r="C63" s="139"/>
      <c r="D63" s="189"/>
      <c r="E63" s="179"/>
      <c r="F63" s="179"/>
      <c r="G63" s="179"/>
      <c r="H63" s="179"/>
      <c r="I63" s="179"/>
      <c r="J63" s="323"/>
      <c r="K63" s="323"/>
      <c r="L63" s="323"/>
      <c r="M63" s="323"/>
      <c r="N63" s="323"/>
      <c r="O63" s="179"/>
      <c r="P63" s="329"/>
      <c r="Q63" s="329"/>
      <c r="R63" s="329"/>
      <c r="S63" s="139"/>
      <c r="T63" s="139"/>
      <c r="U63" s="139"/>
      <c r="V63" s="139"/>
      <c r="W63" s="139"/>
      <c r="X63" s="139"/>
      <c r="Y63" s="139"/>
      <c r="Z63" s="139"/>
      <c r="AA63" s="139"/>
      <c r="AB63" s="139"/>
      <c r="AC63" s="139"/>
      <c r="AD63" s="139"/>
      <c r="AE63" s="139"/>
    </row>
    <row r="64" ht="15.75" customHeight="1">
      <c r="A64" s="179"/>
      <c r="B64" s="179"/>
      <c r="C64" s="189"/>
      <c r="D64" s="179"/>
      <c r="E64" s="179"/>
      <c r="F64" s="179"/>
      <c r="G64" s="179"/>
      <c r="H64" s="179"/>
      <c r="I64" s="179"/>
      <c r="J64" s="323"/>
      <c r="K64" s="323"/>
      <c r="L64" s="323"/>
      <c r="M64" s="323"/>
      <c r="N64" s="323"/>
      <c r="O64" s="179"/>
      <c r="P64" s="329"/>
      <c r="Q64" s="329"/>
      <c r="R64" s="329"/>
      <c r="S64" s="139"/>
      <c r="T64" s="139"/>
      <c r="U64" s="139"/>
      <c r="V64" s="139"/>
      <c r="W64" s="139"/>
      <c r="X64" s="139"/>
      <c r="Y64" s="139"/>
      <c r="Z64" s="139"/>
      <c r="AA64" s="139"/>
      <c r="AB64" s="139"/>
      <c r="AC64" s="139"/>
      <c r="AD64" s="139"/>
      <c r="AE64" s="139"/>
    </row>
    <row r="65" ht="15.75" customHeight="1">
      <c r="A65" s="179"/>
      <c r="B65" s="179"/>
      <c r="C65" s="189"/>
      <c r="D65" s="179"/>
      <c r="E65" s="179"/>
      <c r="F65" s="179"/>
      <c r="G65" s="179"/>
      <c r="H65" s="179"/>
      <c r="I65" s="179"/>
      <c r="J65" s="323"/>
      <c r="K65" s="323"/>
      <c r="L65" s="323"/>
      <c r="M65" s="323"/>
      <c r="N65" s="323"/>
      <c r="O65" s="179"/>
      <c r="P65" s="179"/>
      <c r="Q65" s="179"/>
      <c r="R65" s="179"/>
      <c r="S65" s="139"/>
      <c r="T65" s="139"/>
      <c r="U65" s="139"/>
      <c r="V65" s="139"/>
      <c r="W65" s="139"/>
      <c r="X65" s="139"/>
      <c r="Y65" s="139"/>
      <c r="Z65" s="139"/>
      <c r="AA65" s="139"/>
      <c r="AB65" s="139"/>
      <c r="AC65" s="139"/>
      <c r="AD65" s="139"/>
      <c r="AE65" s="139"/>
    </row>
    <row r="66" ht="15.75" customHeight="1">
      <c r="A66" s="179"/>
      <c r="B66" s="179"/>
      <c r="C66" s="189"/>
      <c r="D66" s="179"/>
      <c r="E66" s="179"/>
      <c r="F66" s="179"/>
      <c r="G66" s="179"/>
      <c r="H66" s="179"/>
      <c r="I66" s="179"/>
      <c r="J66" s="323"/>
      <c r="K66" s="323"/>
      <c r="L66" s="323"/>
      <c r="M66" s="323"/>
      <c r="N66" s="323"/>
      <c r="O66" s="179"/>
      <c r="P66" s="179"/>
      <c r="Q66" s="179"/>
      <c r="R66" s="179"/>
      <c r="S66" s="139"/>
      <c r="T66" s="139"/>
      <c r="U66" s="139"/>
      <c r="V66" s="139"/>
      <c r="W66" s="139"/>
      <c r="X66" s="139"/>
      <c r="Y66" s="139"/>
      <c r="Z66" s="139"/>
      <c r="AA66" s="139"/>
      <c r="AB66" s="139"/>
      <c r="AC66" s="139"/>
      <c r="AD66" s="139"/>
      <c r="AE66" s="139"/>
    </row>
    <row r="67" ht="15.75" customHeight="1">
      <c r="A67" s="179"/>
      <c r="B67" s="179"/>
      <c r="C67" s="189"/>
      <c r="D67" s="179"/>
      <c r="E67" s="179"/>
      <c r="F67" s="179"/>
      <c r="G67" s="179"/>
      <c r="H67" s="179"/>
      <c r="I67" s="179"/>
      <c r="J67" s="323"/>
      <c r="K67" s="323"/>
      <c r="L67" s="323"/>
      <c r="M67" s="323"/>
      <c r="N67" s="323"/>
      <c r="O67" s="179"/>
      <c r="P67" s="179"/>
      <c r="Q67" s="179"/>
      <c r="R67" s="179"/>
      <c r="S67" s="139"/>
      <c r="T67" s="139"/>
      <c r="U67" s="139"/>
      <c r="V67" s="139"/>
      <c r="W67" s="139"/>
      <c r="X67" s="139"/>
      <c r="Y67" s="139"/>
      <c r="Z67" s="139"/>
      <c r="AA67" s="139"/>
      <c r="AB67" s="139"/>
      <c r="AC67" s="139"/>
      <c r="AD67" s="139"/>
      <c r="AE67" s="139"/>
    </row>
    <row r="68" ht="15.75" customHeight="1">
      <c r="A68" s="179"/>
      <c r="B68" s="179"/>
      <c r="C68" s="189"/>
      <c r="D68" s="179"/>
      <c r="E68" s="179"/>
      <c r="F68" s="179"/>
      <c r="G68" s="179"/>
      <c r="H68" s="179"/>
      <c r="I68" s="179"/>
      <c r="J68" s="323"/>
      <c r="K68" s="323"/>
      <c r="L68" s="323"/>
      <c r="M68" s="323"/>
      <c r="N68" s="323"/>
      <c r="O68" s="179"/>
      <c r="P68" s="179"/>
      <c r="Q68" s="179"/>
      <c r="R68" s="179"/>
      <c r="S68" s="139"/>
      <c r="T68" s="139"/>
      <c r="U68" s="139"/>
      <c r="V68" s="139"/>
      <c r="W68" s="139"/>
      <c r="X68" s="139"/>
      <c r="Y68" s="139"/>
      <c r="Z68" s="139"/>
      <c r="AA68" s="139"/>
      <c r="AB68" s="139"/>
      <c r="AC68" s="139"/>
      <c r="AD68" s="139"/>
      <c r="AE68" s="139"/>
    </row>
    <row r="69" ht="15.75" customHeight="1">
      <c r="A69" s="179"/>
      <c r="B69" s="179"/>
      <c r="C69" s="179"/>
      <c r="D69" s="179"/>
      <c r="E69" s="179"/>
      <c r="F69" s="179"/>
      <c r="G69" s="179"/>
      <c r="H69" s="179"/>
      <c r="I69" s="179"/>
      <c r="J69" s="323"/>
      <c r="K69" s="323"/>
      <c r="L69" s="323"/>
      <c r="M69" s="323"/>
      <c r="N69" s="323"/>
      <c r="O69" s="179"/>
      <c r="P69" s="189"/>
      <c r="Q69" s="189"/>
      <c r="R69" s="189"/>
      <c r="S69" s="189"/>
      <c r="T69" s="139"/>
      <c r="U69" s="139"/>
      <c r="V69" s="139"/>
      <c r="W69" s="139"/>
      <c r="X69" s="139"/>
      <c r="Y69" s="139"/>
      <c r="Z69" s="139"/>
      <c r="AA69" s="139"/>
      <c r="AB69" s="139"/>
      <c r="AC69" s="139"/>
      <c r="AD69" s="139"/>
      <c r="AE69" s="139"/>
    </row>
    <row r="70" ht="15.75" customHeight="1">
      <c r="A70" s="179"/>
      <c r="B70" s="179"/>
      <c r="C70" s="179"/>
      <c r="D70" s="179"/>
      <c r="E70" s="179"/>
      <c r="F70" s="179"/>
      <c r="G70" s="179"/>
      <c r="H70" s="179"/>
      <c r="I70" s="179"/>
      <c r="J70" s="323"/>
      <c r="K70" s="323"/>
      <c r="L70" s="323"/>
      <c r="M70" s="323"/>
      <c r="N70" s="323"/>
      <c r="O70" s="179"/>
      <c r="P70" s="189"/>
      <c r="Q70" s="189"/>
      <c r="R70" s="189"/>
      <c r="S70" s="139"/>
      <c r="T70" s="139"/>
      <c r="U70" s="139"/>
      <c r="V70" s="139"/>
      <c r="W70" s="139"/>
      <c r="X70" s="139"/>
      <c r="Y70" s="139"/>
      <c r="Z70" s="139"/>
      <c r="AA70" s="139"/>
      <c r="AB70" s="139"/>
      <c r="AC70" s="139"/>
      <c r="AD70" s="139"/>
      <c r="AE70" s="139"/>
    </row>
    <row r="71" ht="15.75" customHeight="1">
      <c r="A71" s="179"/>
      <c r="B71" s="179"/>
      <c r="C71" s="179"/>
      <c r="D71" s="179"/>
      <c r="E71" s="179"/>
      <c r="F71" s="179"/>
      <c r="G71" s="179"/>
      <c r="H71" s="179"/>
      <c r="I71" s="179"/>
      <c r="J71" s="323"/>
      <c r="K71" s="323"/>
      <c r="L71" s="323"/>
      <c r="M71" s="323"/>
      <c r="N71" s="323"/>
      <c r="O71" s="179"/>
      <c r="P71" s="179"/>
      <c r="Q71" s="179"/>
      <c r="R71" s="179"/>
      <c r="S71" s="139"/>
      <c r="T71" s="139"/>
      <c r="U71" s="139"/>
      <c r="V71" s="139"/>
      <c r="W71" s="139"/>
      <c r="X71" s="139"/>
      <c r="Y71" s="139"/>
      <c r="Z71" s="139"/>
      <c r="AA71" s="139"/>
      <c r="AB71" s="139"/>
      <c r="AC71" s="139"/>
      <c r="AD71" s="139"/>
      <c r="AE71" s="139"/>
    </row>
    <row r="72" ht="15.75" customHeight="1">
      <c r="A72" s="179"/>
      <c r="B72" s="179"/>
      <c r="C72" s="179"/>
      <c r="D72" s="179"/>
      <c r="E72" s="179"/>
      <c r="F72" s="179"/>
      <c r="G72" s="179"/>
      <c r="H72" s="179"/>
      <c r="I72" s="179"/>
      <c r="J72" s="323"/>
      <c r="K72" s="323"/>
      <c r="L72" s="323"/>
      <c r="M72" s="323"/>
      <c r="N72" s="323"/>
      <c r="O72" s="179"/>
      <c r="P72" s="179"/>
      <c r="Q72" s="179"/>
      <c r="R72" s="179"/>
      <c r="S72" s="139"/>
      <c r="T72" s="139"/>
      <c r="U72" s="139"/>
      <c r="V72" s="139"/>
      <c r="W72" s="139"/>
      <c r="X72" s="139"/>
      <c r="Y72" s="139"/>
      <c r="Z72" s="139"/>
      <c r="AA72" s="139"/>
      <c r="AB72" s="139"/>
      <c r="AC72" s="139"/>
      <c r="AD72" s="139"/>
      <c r="AE72" s="139"/>
    </row>
    <row r="73" ht="15.75" customHeight="1">
      <c r="A73" s="179"/>
      <c r="B73" s="179"/>
      <c r="C73" s="179"/>
      <c r="D73" s="179"/>
      <c r="E73" s="179"/>
      <c r="F73" s="179"/>
      <c r="G73" s="179"/>
      <c r="H73" s="179"/>
      <c r="I73" s="179"/>
      <c r="J73" s="323"/>
      <c r="K73" s="323"/>
      <c r="L73" s="323"/>
      <c r="M73" s="323"/>
      <c r="N73" s="323"/>
      <c r="O73" s="179"/>
      <c r="P73" s="179"/>
      <c r="Q73" s="179"/>
      <c r="R73" s="179"/>
      <c r="S73" s="139"/>
      <c r="T73" s="139"/>
      <c r="U73" s="139"/>
      <c r="V73" s="139"/>
      <c r="W73" s="139"/>
      <c r="X73" s="139"/>
      <c r="Y73" s="139"/>
      <c r="Z73" s="139"/>
      <c r="AA73" s="139"/>
      <c r="AB73" s="139"/>
      <c r="AC73" s="139"/>
      <c r="AD73" s="139"/>
      <c r="AE73" s="139"/>
    </row>
    <row r="74" ht="15.75" customHeight="1">
      <c r="A74" s="179"/>
      <c r="B74" s="179"/>
      <c r="C74" s="179"/>
      <c r="D74" s="179"/>
      <c r="E74" s="179"/>
      <c r="F74" s="179"/>
      <c r="G74" s="179"/>
      <c r="H74" s="179"/>
      <c r="I74" s="179"/>
      <c r="J74" s="323"/>
      <c r="K74" s="323"/>
      <c r="L74" s="323"/>
      <c r="M74" s="323"/>
      <c r="N74" s="323"/>
      <c r="O74" s="179"/>
      <c r="P74" s="325"/>
      <c r="Q74" s="325"/>
      <c r="R74" s="325"/>
      <c r="S74" s="139"/>
      <c r="T74" s="139"/>
      <c r="U74" s="139"/>
      <c r="V74" s="139"/>
      <c r="W74" s="139"/>
      <c r="X74" s="139"/>
      <c r="Y74" s="139"/>
      <c r="Z74" s="139"/>
      <c r="AA74" s="139"/>
      <c r="AB74" s="139"/>
      <c r="AC74" s="139"/>
      <c r="AD74" s="139"/>
      <c r="AE74" s="139"/>
    </row>
    <row r="75" ht="15.75" customHeight="1">
      <c r="A75" s="179"/>
      <c r="B75" s="179"/>
      <c r="C75" s="179"/>
      <c r="D75" s="179"/>
      <c r="E75" s="179"/>
      <c r="F75" s="179"/>
      <c r="G75" s="179"/>
      <c r="H75" s="179"/>
      <c r="I75" s="179"/>
      <c r="J75" s="323"/>
      <c r="K75" s="323"/>
      <c r="L75" s="323"/>
      <c r="M75" s="323"/>
      <c r="N75" s="323"/>
      <c r="O75" s="179"/>
      <c r="P75" s="325"/>
      <c r="Q75" s="325"/>
      <c r="R75" s="325"/>
      <c r="S75" s="139"/>
      <c r="T75" s="139"/>
      <c r="U75" s="139"/>
      <c r="V75" s="139"/>
      <c r="W75" s="139"/>
      <c r="X75" s="139"/>
      <c r="Y75" s="139"/>
      <c r="Z75" s="139"/>
      <c r="AA75" s="139"/>
      <c r="AB75" s="139"/>
      <c r="AC75" s="139"/>
      <c r="AD75" s="139"/>
      <c r="AE75" s="139"/>
    </row>
    <row r="76" ht="15.75" customHeight="1">
      <c r="A76" s="179"/>
      <c r="B76" s="179"/>
      <c r="C76" s="179"/>
      <c r="D76" s="179"/>
      <c r="E76" s="179"/>
      <c r="F76" s="179"/>
      <c r="G76" s="179"/>
      <c r="H76" s="179"/>
      <c r="I76" s="179"/>
      <c r="J76" s="323"/>
      <c r="K76" s="323"/>
      <c r="L76" s="323"/>
      <c r="M76" s="323"/>
      <c r="N76" s="323"/>
      <c r="O76" s="179"/>
      <c r="P76" s="179"/>
      <c r="Q76" s="179"/>
      <c r="R76" s="179"/>
      <c r="S76" s="139"/>
      <c r="T76" s="139"/>
      <c r="U76" s="139"/>
      <c r="V76" s="139"/>
      <c r="W76" s="139"/>
      <c r="X76" s="139"/>
      <c r="Y76" s="139"/>
      <c r="Z76" s="139"/>
      <c r="AA76" s="139"/>
      <c r="AB76" s="139"/>
      <c r="AC76" s="139"/>
      <c r="AD76" s="139"/>
      <c r="AE76" s="139"/>
    </row>
    <row r="77" ht="15.75" customHeight="1">
      <c r="A77" s="179"/>
      <c r="B77" s="179"/>
      <c r="C77" s="179"/>
      <c r="D77" s="179"/>
      <c r="E77" s="179"/>
      <c r="F77" s="179"/>
      <c r="G77" s="179"/>
      <c r="H77" s="179"/>
      <c r="I77" s="179"/>
      <c r="J77" s="323"/>
      <c r="K77" s="323"/>
      <c r="L77" s="323"/>
      <c r="M77" s="323"/>
      <c r="N77" s="323"/>
      <c r="O77" s="179"/>
      <c r="P77" s="179"/>
      <c r="Q77" s="179"/>
      <c r="R77" s="179"/>
      <c r="S77" s="139"/>
      <c r="T77" s="139"/>
      <c r="U77" s="139"/>
      <c r="V77" s="139"/>
      <c r="W77" s="139"/>
      <c r="X77" s="139"/>
      <c r="Y77" s="139"/>
      <c r="Z77" s="139"/>
      <c r="AA77" s="139"/>
      <c r="AB77" s="139"/>
      <c r="AC77" s="139"/>
      <c r="AD77" s="139"/>
      <c r="AE77" s="139"/>
    </row>
    <row r="78" ht="15.75" customHeight="1">
      <c r="A78" s="179"/>
      <c r="B78" s="179"/>
      <c r="C78" s="179"/>
      <c r="D78" s="179"/>
      <c r="E78" s="179"/>
      <c r="F78" s="179"/>
      <c r="G78" s="179"/>
      <c r="H78" s="179"/>
      <c r="I78" s="179"/>
      <c r="J78" s="323"/>
      <c r="K78" s="323"/>
      <c r="L78" s="323"/>
      <c r="M78" s="323"/>
      <c r="N78" s="323"/>
      <c r="O78" s="179"/>
      <c r="P78" s="179"/>
      <c r="Q78" s="179"/>
      <c r="R78" s="179"/>
      <c r="S78" s="139"/>
      <c r="T78" s="139"/>
      <c r="U78" s="139"/>
      <c r="V78" s="139"/>
      <c r="W78" s="139"/>
      <c r="X78" s="139"/>
      <c r="Y78" s="139"/>
      <c r="Z78" s="139"/>
      <c r="AA78" s="139"/>
      <c r="AB78" s="139"/>
      <c r="AC78" s="139"/>
      <c r="AD78" s="139"/>
      <c r="AE78" s="139"/>
    </row>
    <row r="79" ht="15.75" customHeight="1">
      <c r="A79" s="179"/>
      <c r="B79" s="179"/>
      <c r="C79" s="179"/>
      <c r="D79" s="179"/>
      <c r="E79" s="179"/>
      <c r="F79" s="179"/>
      <c r="G79" s="179"/>
      <c r="H79" s="179"/>
      <c r="I79" s="179"/>
      <c r="J79" s="323"/>
      <c r="K79" s="323"/>
      <c r="L79" s="323"/>
      <c r="M79" s="323"/>
      <c r="N79" s="323"/>
      <c r="O79" s="179"/>
      <c r="P79" s="179"/>
      <c r="Q79" s="179"/>
      <c r="R79" s="179"/>
      <c r="S79" s="139"/>
      <c r="T79" s="139"/>
      <c r="U79" s="139"/>
      <c r="V79" s="139"/>
      <c r="W79" s="139"/>
      <c r="X79" s="139"/>
      <c r="Y79" s="139"/>
      <c r="Z79" s="139"/>
      <c r="AA79" s="139"/>
      <c r="AB79" s="139"/>
      <c r="AC79" s="139"/>
      <c r="AD79" s="139"/>
      <c r="AE79" s="139"/>
    </row>
    <row r="80" ht="15.75" customHeight="1">
      <c r="A80" s="179"/>
      <c r="B80" s="179"/>
      <c r="C80" s="179"/>
      <c r="D80" s="179"/>
      <c r="E80" s="179"/>
      <c r="F80" s="179"/>
      <c r="G80" s="179"/>
      <c r="H80" s="179"/>
      <c r="I80" s="179"/>
      <c r="J80" s="323"/>
      <c r="K80" s="323"/>
      <c r="L80" s="323"/>
      <c r="M80" s="323"/>
      <c r="N80" s="323"/>
      <c r="O80" s="179"/>
      <c r="P80" s="179"/>
      <c r="Q80" s="179"/>
      <c r="R80" s="179"/>
      <c r="S80" s="139"/>
      <c r="T80" s="139"/>
      <c r="U80" s="139"/>
      <c r="V80" s="139"/>
      <c r="W80" s="139"/>
      <c r="X80" s="139"/>
      <c r="Y80" s="139"/>
      <c r="Z80" s="139"/>
      <c r="AA80" s="139"/>
      <c r="AB80" s="139"/>
      <c r="AC80" s="139"/>
      <c r="AD80" s="139"/>
      <c r="AE80" s="139"/>
    </row>
    <row r="81" ht="15.75" customHeight="1">
      <c r="A81" s="179"/>
      <c r="B81" s="179"/>
      <c r="C81" s="179"/>
      <c r="D81" s="179"/>
      <c r="E81" s="179"/>
      <c r="F81" s="179"/>
      <c r="G81" s="179"/>
      <c r="H81" s="179"/>
      <c r="I81" s="179"/>
      <c r="J81" s="323"/>
      <c r="K81" s="323"/>
      <c r="L81" s="323"/>
      <c r="M81" s="323"/>
      <c r="N81" s="323"/>
      <c r="O81" s="179"/>
      <c r="P81" s="179"/>
      <c r="Q81" s="179"/>
      <c r="R81" s="179"/>
      <c r="S81" s="139"/>
      <c r="T81" s="139"/>
      <c r="U81" s="139"/>
      <c r="V81" s="139"/>
      <c r="W81" s="139"/>
      <c r="X81" s="139"/>
      <c r="Y81" s="139"/>
      <c r="Z81" s="139"/>
      <c r="AA81" s="139"/>
      <c r="AB81" s="139"/>
      <c r="AC81" s="139"/>
      <c r="AD81" s="139"/>
      <c r="AE81" s="139"/>
    </row>
    <row r="82" ht="15.75" customHeight="1">
      <c r="A82" s="179"/>
      <c r="B82" s="179"/>
      <c r="C82" s="179"/>
      <c r="D82" s="179"/>
      <c r="E82" s="179"/>
      <c r="F82" s="179"/>
      <c r="G82" s="179"/>
      <c r="H82" s="179"/>
      <c r="I82" s="179"/>
      <c r="J82" s="323"/>
      <c r="K82" s="323"/>
      <c r="L82" s="323"/>
      <c r="M82" s="323"/>
      <c r="N82" s="323"/>
      <c r="O82" s="179"/>
      <c r="P82" s="179"/>
      <c r="Q82" s="179"/>
      <c r="R82" s="179"/>
      <c r="S82" s="139"/>
      <c r="T82" s="139"/>
      <c r="U82" s="139"/>
      <c r="V82" s="139"/>
      <c r="W82" s="139"/>
      <c r="X82" s="139"/>
      <c r="Y82" s="139"/>
      <c r="Z82" s="139"/>
      <c r="AA82" s="139"/>
      <c r="AB82" s="139"/>
      <c r="AC82" s="139"/>
      <c r="AD82" s="139"/>
      <c r="AE82" s="139"/>
    </row>
    <row r="83" ht="15.75" customHeight="1">
      <c r="A83" s="179"/>
      <c r="B83" s="179"/>
      <c r="C83" s="179"/>
      <c r="D83" s="179"/>
      <c r="E83" s="179"/>
      <c r="F83" s="179"/>
      <c r="G83" s="179"/>
      <c r="H83" s="179"/>
      <c r="I83" s="179"/>
      <c r="J83" s="323"/>
      <c r="K83" s="323"/>
      <c r="L83" s="323"/>
      <c r="M83" s="323"/>
      <c r="N83" s="323"/>
      <c r="O83" s="179"/>
      <c r="P83" s="179"/>
      <c r="Q83" s="179"/>
      <c r="R83" s="179"/>
      <c r="S83" s="139"/>
      <c r="T83" s="139"/>
      <c r="U83" s="139"/>
      <c r="V83" s="139"/>
      <c r="W83" s="139"/>
      <c r="X83" s="139"/>
      <c r="Y83" s="139"/>
      <c r="Z83" s="139"/>
      <c r="AA83" s="139"/>
      <c r="AB83" s="139"/>
      <c r="AC83" s="139"/>
      <c r="AD83" s="139"/>
      <c r="AE83" s="139"/>
    </row>
    <row r="84" ht="15.75" customHeight="1">
      <c r="A84" s="179"/>
      <c r="B84" s="179"/>
      <c r="C84" s="179"/>
      <c r="D84" s="179"/>
      <c r="E84" s="179"/>
      <c r="F84" s="179"/>
      <c r="G84" s="179"/>
      <c r="H84" s="179"/>
      <c r="I84" s="179"/>
      <c r="J84" s="323"/>
      <c r="K84" s="323"/>
      <c r="L84" s="323"/>
      <c r="M84" s="323"/>
      <c r="N84" s="323"/>
      <c r="O84" s="179"/>
      <c r="P84" s="179"/>
      <c r="Q84" s="179"/>
      <c r="R84" s="179"/>
      <c r="S84" s="139"/>
      <c r="T84" s="139"/>
      <c r="U84" s="139"/>
      <c r="V84" s="139"/>
      <c r="W84" s="139"/>
      <c r="X84" s="139"/>
      <c r="Y84" s="139"/>
      <c r="Z84" s="139"/>
      <c r="AA84" s="139"/>
      <c r="AB84" s="139"/>
      <c r="AC84" s="139"/>
      <c r="AD84" s="139"/>
      <c r="AE84" s="139"/>
    </row>
    <row r="85" ht="15.75" customHeight="1">
      <c r="A85" s="179"/>
      <c r="B85" s="179"/>
      <c r="C85" s="179"/>
      <c r="D85" s="179"/>
      <c r="E85" s="179"/>
      <c r="F85" s="179"/>
      <c r="G85" s="179"/>
      <c r="H85" s="179"/>
      <c r="I85" s="179"/>
      <c r="J85" s="323"/>
      <c r="K85" s="323"/>
      <c r="L85" s="323"/>
      <c r="M85" s="323"/>
      <c r="N85" s="323"/>
      <c r="O85" s="179"/>
      <c r="P85" s="179"/>
      <c r="Q85" s="179"/>
      <c r="R85" s="179"/>
      <c r="S85" s="139"/>
      <c r="T85" s="139"/>
      <c r="U85" s="139"/>
      <c r="V85" s="139"/>
      <c r="W85" s="139"/>
      <c r="X85" s="139"/>
      <c r="Y85" s="139"/>
      <c r="Z85" s="139"/>
      <c r="AA85" s="139"/>
      <c r="AB85" s="139"/>
      <c r="AC85" s="139"/>
      <c r="AD85" s="139"/>
      <c r="AE85" s="139"/>
    </row>
    <row r="86" ht="15.75" customHeight="1">
      <c r="A86" s="179"/>
      <c r="B86" s="179"/>
      <c r="C86" s="179"/>
      <c r="D86" s="179"/>
      <c r="E86" s="179"/>
      <c r="F86" s="179"/>
      <c r="G86" s="179"/>
      <c r="H86" s="179"/>
      <c r="I86" s="179"/>
      <c r="J86" s="323"/>
      <c r="K86" s="323"/>
      <c r="L86" s="323"/>
      <c r="M86" s="323"/>
      <c r="N86" s="323"/>
      <c r="O86" s="179"/>
      <c r="P86" s="179"/>
      <c r="Q86" s="179"/>
      <c r="R86" s="179"/>
      <c r="S86" s="139"/>
      <c r="T86" s="139"/>
      <c r="U86" s="139"/>
      <c r="V86" s="139"/>
      <c r="W86" s="139"/>
      <c r="X86" s="139"/>
      <c r="Y86" s="139"/>
      <c r="Z86" s="139"/>
      <c r="AA86" s="139"/>
      <c r="AB86" s="139"/>
      <c r="AC86" s="139"/>
      <c r="AD86" s="139"/>
      <c r="AE86" s="139"/>
    </row>
    <row r="87" ht="15.75" customHeight="1">
      <c r="A87" s="179"/>
      <c r="B87" s="179"/>
      <c r="C87" s="179"/>
      <c r="D87" s="179"/>
      <c r="E87" s="179"/>
      <c r="F87" s="179"/>
      <c r="G87" s="179"/>
      <c r="H87" s="179"/>
      <c r="I87" s="179"/>
      <c r="J87" s="323"/>
      <c r="K87" s="323"/>
      <c r="L87" s="323"/>
      <c r="M87" s="323"/>
      <c r="N87" s="323"/>
      <c r="O87" s="179"/>
      <c r="P87" s="179"/>
      <c r="Q87" s="179"/>
      <c r="R87" s="179"/>
      <c r="S87" s="139"/>
      <c r="T87" s="139"/>
      <c r="U87" s="139"/>
      <c r="V87" s="139"/>
      <c r="W87" s="139"/>
      <c r="X87" s="139"/>
      <c r="Y87" s="139"/>
      <c r="Z87" s="139"/>
      <c r="AA87" s="139"/>
      <c r="AB87" s="139"/>
      <c r="AC87" s="139"/>
      <c r="AD87" s="139"/>
      <c r="AE87" s="139"/>
    </row>
    <row r="88" ht="15.75" customHeight="1">
      <c r="A88" s="179"/>
      <c r="B88" s="179"/>
      <c r="C88" s="179"/>
      <c r="D88" s="179"/>
      <c r="E88" s="179"/>
      <c r="F88" s="179"/>
      <c r="G88" s="179"/>
      <c r="H88" s="179"/>
      <c r="I88" s="179"/>
      <c r="J88" s="323"/>
      <c r="K88" s="323"/>
      <c r="L88" s="323"/>
      <c r="M88" s="323"/>
      <c r="N88" s="323"/>
      <c r="O88" s="179"/>
      <c r="P88" s="179"/>
      <c r="Q88" s="179"/>
      <c r="R88" s="179"/>
      <c r="S88" s="139"/>
      <c r="T88" s="139"/>
      <c r="U88" s="139"/>
      <c r="V88" s="139"/>
      <c r="W88" s="139"/>
      <c r="X88" s="139"/>
      <c r="Y88" s="139"/>
      <c r="Z88" s="139"/>
      <c r="AA88" s="139"/>
      <c r="AB88" s="139"/>
      <c r="AC88" s="139"/>
      <c r="AD88" s="139"/>
      <c r="AE88" s="139"/>
    </row>
    <row r="89" ht="15.75" customHeight="1">
      <c r="A89" s="179"/>
      <c r="B89" s="179"/>
      <c r="C89" s="179"/>
      <c r="D89" s="179"/>
      <c r="E89" s="179"/>
      <c r="F89" s="179"/>
      <c r="G89" s="179"/>
      <c r="H89" s="179"/>
      <c r="I89" s="179"/>
      <c r="J89" s="323"/>
      <c r="K89" s="323"/>
      <c r="L89" s="323"/>
      <c r="M89" s="323"/>
      <c r="N89" s="323"/>
      <c r="O89" s="179"/>
      <c r="P89" s="179"/>
      <c r="Q89" s="179"/>
      <c r="R89" s="179"/>
      <c r="S89" s="139"/>
      <c r="T89" s="139"/>
      <c r="U89" s="139"/>
      <c r="V89" s="139"/>
      <c r="W89" s="139"/>
      <c r="X89" s="139"/>
      <c r="Y89" s="139"/>
      <c r="Z89" s="139"/>
      <c r="AA89" s="139"/>
      <c r="AB89" s="139"/>
      <c r="AC89" s="139"/>
      <c r="AD89" s="139"/>
      <c r="AE89" s="139"/>
    </row>
    <row r="90" ht="15.75" customHeight="1">
      <c r="A90" s="179"/>
      <c r="B90" s="179"/>
      <c r="C90" s="179"/>
      <c r="D90" s="179"/>
      <c r="E90" s="179"/>
      <c r="F90" s="179"/>
      <c r="G90" s="179"/>
      <c r="H90" s="179"/>
      <c r="I90" s="179"/>
      <c r="J90" s="323"/>
      <c r="K90" s="323"/>
      <c r="L90" s="323"/>
      <c r="M90" s="323"/>
      <c r="N90" s="323"/>
      <c r="O90" s="179"/>
      <c r="P90" s="179"/>
      <c r="Q90" s="179"/>
      <c r="R90" s="179"/>
      <c r="S90" s="139"/>
      <c r="T90" s="139"/>
      <c r="U90" s="139"/>
      <c r="V90" s="139"/>
      <c r="W90" s="139"/>
      <c r="X90" s="139"/>
      <c r="Y90" s="139"/>
      <c r="Z90" s="139"/>
      <c r="AA90" s="139"/>
      <c r="AB90" s="139"/>
      <c r="AC90" s="139"/>
      <c r="AD90" s="139"/>
      <c r="AE90" s="139"/>
    </row>
    <row r="91" ht="15.75" customHeight="1">
      <c r="A91" s="179"/>
      <c r="B91" s="179"/>
      <c r="C91" s="179"/>
      <c r="D91" s="179"/>
      <c r="E91" s="179"/>
      <c r="F91" s="179"/>
      <c r="G91" s="179"/>
      <c r="H91" s="179"/>
      <c r="I91" s="179"/>
      <c r="J91" s="323"/>
      <c r="K91" s="323"/>
      <c r="L91" s="323"/>
      <c r="M91" s="323"/>
      <c r="N91" s="323"/>
      <c r="O91" s="179"/>
      <c r="P91" s="179"/>
      <c r="Q91" s="179"/>
      <c r="R91" s="179"/>
      <c r="S91" s="139"/>
      <c r="T91" s="139"/>
      <c r="U91" s="139"/>
      <c r="V91" s="139"/>
      <c r="W91" s="139"/>
      <c r="X91" s="139"/>
      <c r="Y91" s="139"/>
      <c r="Z91" s="139"/>
      <c r="AA91" s="139"/>
      <c r="AB91" s="139"/>
      <c r="AC91" s="139"/>
      <c r="AD91" s="139"/>
      <c r="AE91" s="139"/>
    </row>
    <row r="92" ht="15.75" customHeight="1">
      <c r="A92" s="179"/>
      <c r="B92" s="179"/>
      <c r="C92" s="179"/>
      <c r="D92" s="179"/>
      <c r="E92" s="179"/>
      <c r="F92" s="179"/>
      <c r="G92" s="179"/>
      <c r="H92" s="179"/>
      <c r="I92" s="179"/>
      <c r="J92" s="323"/>
      <c r="K92" s="323"/>
      <c r="L92" s="323"/>
      <c r="M92" s="323"/>
      <c r="N92" s="323"/>
      <c r="O92" s="179"/>
      <c r="P92" s="179"/>
      <c r="Q92" s="179"/>
      <c r="R92" s="179"/>
      <c r="S92" s="139"/>
      <c r="T92" s="139"/>
      <c r="U92" s="139"/>
      <c r="V92" s="139"/>
      <c r="W92" s="139"/>
      <c r="X92" s="139"/>
      <c r="Y92" s="139"/>
      <c r="Z92" s="139"/>
      <c r="AA92" s="139"/>
      <c r="AB92" s="139"/>
      <c r="AC92" s="139"/>
      <c r="AD92" s="139"/>
      <c r="AE92" s="139"/>
    </row>
    <row r="93" ht="15.75" customHeight="1">
      <c r="A93" s="179"/>
      <c r="B93" s="179"/>
      <c r="C93" s="179"/>
      <c r="D93" s="179"/>
      <c r="E93" s="179"/>
      <c r="F93" s="179"/>
      <c r="G93" s="179"/>
      <c r="H93" s="179"/>
      <c r="I93" s="179"/>
      <c r="J93" s="323"/>
      <c r="K93" s="323"/>
      <c r="L93" s="323"/>
      <c r="M93" s="323"/>
      <c r="N93" s="323"/>
      <c r="O93" s="179"/>
      <c r="P93" s="179"/>
      <c r="Q93" s="179"/>
      <c r="R93" s="179"/>
      <c r="S93" s="139"/>
      <c r="T93" s="139"/>
      <c r="U93" s="139"/>
      <c r="V93" s="139"/>
      <c r="W93" s="139"/>
      <c r="X93" s="139"/>
      <c r="Y93" s="139"/>
      <c r="Z93" s="139"/>
      <c r="AA93" s="139"/>
      <c r="AB93" s="139"/>
      <c r="AC93" s="139"/>
      <c r="AD93" s="139"/>
      <c r="AE93" s="139"/>
    </row>
    <row r="94" ht="15.75" customHeight="1">
      <c r="A94" s="179"/>
      <c r="B94" s="179"/>
      <c r="C94" s="179"/>
      <c r="D94" s="179"/>
      <c r="E94" s="179"/>
      <c r="F94" s="179"/>
      <c r="G94" s="179"/>
      <c r="H94" s="179"/>
      <c r="I94" s="179"/>
      <c r="J94" s="323"/>
      <c r="K94" s="323"/>
      <c r="L94" s="323"/>
      <c r="M94" s="323"/>
      <c r="N94" s="323"/>
      <c r="O94" s="179"/>
      <c r="P94" s="179"/>
      <c r="Q94" s="179"/>
      <c r="R94" s="179"/>
      <c r="S94" s="139"/>
      <c r="T94" s="139"/>
      <c r="U94" s="139"/>
      <c r="V94" s="139"/>
      <c r="W94" s="139"/>
      <c r="X94" s="139"/>
      <c r="Y94" s="139"/>
      <c r="Z94" s="139"/>
      <c r="AA94" s="139"/>
      <c r="AB94" s="139"/>
      <c r="AC94" s="139"/>
      <c r="AD94" s="139"/>
      <c r="AE94" s="139"/>
    </row>
    <row r="95" ht="15.75" customHeight="1">
      <c r="A95" s="179"/>
      <c r="B95" s="179"/>
      <c r="C95" s="179"/>
      <c r="D95" s="179"/>
      <c r="E95" s="179"/>
      <c r="F95" s="179"/>
      <c r="G95" s="179"/>
      <c r="H95" s="179"/>
      <c r="I95" s="179"/>
      <c r="J95" s="323"/>
      <c r="K95" s="323"/>
      <c r="L95" s="323"/>
      <c r="M95" s="323"/>
      <c r="N95" s="323"/>
      <c r="O95" s="179"/>
      <c r="P95" s="179"/>
      <c r="Q95" s="179"/>
      <c r="R95" s="179"/>
      <c r="S95" s="139"/>
      <c r="T95" s="139"/>
      <c r="U95" s="139"/>
      <c r="V95" s="139"/>
      <c r="W95" s="139"/>
      <c r="X95" s="139"/>
      <c r="Y95" s="139"/>
      <c r="Z95" s="139"/>
      <c r="AA95" s="139"/>
      <c r="AB95" s="139"/>
      <c r="AC95" s="139"/>
      <c r="AD95" s="139"/>
      <c r="AE95" s="139"/>
    </row>
    <row r="96" ht="15.75" customHeight="1">
      <c r="A96" s="179"/>
      <c r="B96" s="179"/>
      <c r="C96" s="179"/>
      <c r="D96" s="179"/>
      <c r="E96" s="179"/>
      <c r="F96" s="179"/>
      <c r="G96" s="179"/>
      <c r="H96" s="179"/>
      <c r="I96" s="179"/>
      <c r="J96" s="323"/>
      <c r="K96" s="323"/>
      <c r="L96" s="323"/>
      <c r="M96" s="323"/>
      <c r="N96" s="323"/>
      <c r="O96" s="179"/>
      <c r="P96" s="179"/>
      <c r="Q96" s="179"/>
      <c r="R96" s="179"/>
      <c r="S96" s="139"/>
      <c r="T96" s="139"/>
      <c r="U96" s="139"/>
      <c r="V96" s="139"/>
      <c r="W96" s="139"/>
      <c r="X96" s="139"/>
      <c r="Y96" s="139"/>
      <c r="Z96" s="139"/>
      <c r="AA96" s="139"/>
      <c r="AB96" s="139"/>
      <c r="AC96" s="139"/>
      <c r="AD96" s="139"/>
      <c r="AE96" s="139"/>
    </row>
    <row r="97" ht="15.75" customHeight="1">
      <c r="A97" s="179"/>
      <c r="B97" s="179"/>
      <c r="C97" s="179"/>
      <c r="D97" s="179"/>
      <c r="E97" s="179"/>
      <c r="F97" s="179"/>
      <c r="G97" s="179"/>
      <c r="H97" s="179"/>
      <c r="I97" s="179"/>
      <c r="J97" s="323"/>
      <c r="K97" s="323"/>
      <c r="L97" s="323"/>
      <c r="M97" s="323"/>
      <c r="N97" s="323"/>
      <c r="O97" s="179"/>
      <c r="P97" s="179"/>
      <c r="Q97" s="179"/>
      <c r="R97" s="179"/>
      <c r="S97" s="139"/>
      <c r="T97" s="139"/>
      <c r="U97" s="139"/>
      <c r="V97" s="139"/>
      <c r="W97" s="139"/>
      <c r="X97" s="139"/>
      <c r="Y97" s="139"/>
      <c r="Z97" s="139"/>
      <c r="AA97" s="139"/>
      <c r="AB97" s="139"/>
      <c r="AC97" s="139"/>
      <c r="AD97" s="139"/>
      <c r="AE97" s="139"/>
    </row>
    <row r="98" ht="15.75" customHeight="1">
      <c r="A98" s="179"/>
      <c r="B98" s="179"/>
      <c r="C98" s="179"/>
      <c r="D98" s="179"/>
      <c r="E98" s="179"/>
      <c r="F98" s="179"/>
      <c r="G98" s="179"/>
      <c r="H98" s="179"/>
      <c r="I98" s="179"/>
      <c r="J98" s="323"/>
      <c r="K98" s="323"/>
      <c r="L98" s="323"/>
      <c r="M98" s="323"/>
      <c r="N98" s="323"/>
      <c r="O98" s="179"/>
      <c r="P98" s="179"/>
      <c r="Q98" s="179"/>
      <c r="R98" s="179"/>
      <c r="S98" s="139"/>
      <c r="T98" s="139"/>
      <c r="U98" s="139"/>
      <c r="V98" s="139"/>
      <c r="W98" s="139"/>
      <c r="X98" s="139"/>
      <c r="Y98" s="139"/>
      <c r="Z98" s="139"/>
      <c r="AA98" s="139"/>
      <c r="AB98" s="139"/>
      <c r="AC98" s="139"/>
      <c r="AD98" s="139"/>
      <c r="AE98" s="139"/>
    </row>
    <row r="99" ht="15.75" customHeight="1">
      <c r="A99" s="179"/>
      <c r="B99" s="179"/>
      <c r="C99" s="179"/>
      <c r="D99" s="179"/>
      <c r="E99" s="179"/>
      <c r="F99" s="179"/>
      <c r="G99" s="179"/>
      <c r="H99" s="179"/>
      <c r="I99" s="179"/>
      <c r="J99" s="323"/>
      <c r="K99" s="323"/>
      <c r="L99" s="323"/>
      <c r="M99" s="323"/>
      <c r="N99" s="323"/>
      <c r="O99" s="179"/>
      <c r="P99" s="179"/>
      <c r="Q99" s="179"/>
      <c r="R99" s="179"/>
      <c r="S99" s="139"/>
      <c r="T99" s="139"/>
      <c r="U99" s="139"/>
      <c r="V99" s="139"/>
      <c r="W99" s="139"/>
      <c r="X99" s="139"/>
      <c r="Y99" s="139"/>
      <c r="Z99" s="139"/>
      <c r="AA99" s="139"/>
      <c r="AB99" s="139"/>
      <c r="AC99" s="139"/>
      <c r="AD99" s="139"/>
      <c r="AE99" s="139"/>
    </row>
    <row r="100" ht="15.75" customHeight="1">
      <c r="A100" s="179"/>
      <c r="B100" s="179"/>
      <c r="C100" s="179"/>
      <c r="D100" s="179"/>
      <c r="E100" s="179"/>
      <c r="F100" s="179"/>
      <c r="G100" s="179"/>
      <c r="H100" s="179"/>
      <c r="I100" s="179"/>
      <c r="J100" s="323"/>
      <c r="K100" s="323"/>
      <c r="L100" s="323"/>
      <c r="M100" s="323"/>
      <c r="N100" s="323"/>
      <c r="O100" s="179"/>
      <c r="P100" s="179"/>
      <c r="Q100" s="179"/>
      <c r="R100" s="179"/>
      <c r="S100" s="139"/>
      <c r="T100" s="139"/>
      <c r="U100" s="139"/>
      <c r="V100" s="139"/>
      <c r="W100" s="139"/>
      <c r="X100" s="139"/>
      <c r="Y100" s="139"/>
      <c r="Z100" s="139"/>
      <c r="AA100" s="139"/>
      <c r="AB100" s="139"/>
      <c r="AC100" s="139"/>
      <c r="AD100" s="139"/>
      <c r="AE100" s="139"/>
    </row>
    <row r="101" ht="15.75" customHeight="1">
      <c r="A101" s="179"/>
      <c r="B101" s="179"/>
      <c r="C101" s="179"/>
      <c r="D101" s="179"/>
      <c r="E101" s="179"/>
      <c r="F101" s="179"/>
      <c r="G101" s="179"/>
      <c r="H101" s="179"/>
      <c r="I101" s="179"/>
      <c r="J101" s="323"/>
      <c r="K101" s="323"/>
      <c r="L101" s="323"/>
      <c r="M101" s="323"/>
      <c r="N101" s="323"/>
      <c r="O101" s="179"/>
      <c r="P101" s="179"/>
      <c r="Q101" s="179"/>
      <c r="R101" s="179"/>
      <c r="S101" s="139"/>
      <c r="T101" s="139"/>
      <c r="U101" s="139"/>
      <c r="V101" s="139"/>
      <c r="W101" s="139"/>
      <c r="X101" s="139"/>
      <c r="Y101" s="139"/>
      <c r="Z101" s="139"/>
      <c r="AA101" s="139"/>
      <c r="AB101" s="139"/>
      <c r="AC101" s="139"/>
      <c r="AD101" s="139"/>
      <c r="AE101" s="139"/>
    </row>
    <row r="102" ht="15.75" customHeight="1">
      <c r="A102" s="179"/>
      <c r="B102" s="179"/>
      <c r="C102" s="179"/>
      <c r="D102" s="179"/>
      <c r="E102" s="179"/>
      <c r="F102" s="179"/>
      <c r="G102" s="179"/>
      <c r="H102" s="179"/>
      <c r="I102" s="179"/>
      <c r="J102" s="323"/>
      <c r="K102" s="323"/>
      <c r="L102" s="323"/>
      <c r="M102" s="323"/>
      <c r="N102" s="323"/>
      <c r="O102" s="179"/>
      <c r="P102" s="179"/>
      <c r="Q102" s="179"/>
      <c r="R102" s="179"/>
      <c r="S102" s="139"/>
      <c r="T102" s="139"/>
      <c r="U102" s="139"/>
      <c r="V102" s="139"/>
      <c r="W102" s="139"/>
      <c r="X102" s="139"/>
      <c r="Y102" s="139"/>
      <c r="Z102" s="139"/>
      <c r="AA102" s="139"/>
      <c r="AB102" s="139"/>
      <c r="AC102" s="139"/>
      <c r="AD102" s="139"/>
      <c r="AE102" s="139"/>
    </row>
    <row r="103" ht="15.75" customHeight="1">
      <c r="A103" s="179"/>
      <c r="B103" s="179"/>
      <c r="C103" s="179"/>
      <c r="D103" s="179"/>
      <c r="E103" s="179"/>
      <c r="F103" s="179"/>
      <c r="G103" s="179"/>
      <c r="H103" s="179"/>
      <c r="I103" s="179"/>
      <c r="J103" s="323"/>
      <c r="K103" s="323"/>
      <c r="L103" s="323"/>
      <c r="M103" s="323"/>
      <c r="N103" s="323"/>
      <c r="O103" s="179"/>
      <c r="P103" s="179"/>
      <c r="Q103" s="179"/>
      <c r="R103" s="179"/>
      <c r="S103" s="139"/>
      <c r="T103" s="139"/>
      <c r="U103" s="139"/>
      <c r="V103" s="139"/>
      <c r="W103" s="139"/>
      <c r="X103" s="139"/>
      <c r="Y103" s="139"/>
      <c r="Z103" s="139"/>
      <c r="AA103" s="139"/>
      <c r="AB103" s="139"/>
      <c r="AC103" s="139"/>
      <c r="AD103" s="139"/>
      <c r="AE103" s="139"/>
    </row>
    <row r="104" ht="15.75" customHeight="1">
      <c r="A104" s="179"/>
      <c r="B104" s="179"/>
      <c r="C104" s="179"/>
      <c r="D104" s="179"/>
      <c r="E104" s="179"/>
      <c r="F104" s="179"/>
      <c r="G104" s="179"/>
      <c r="H104" s="179"/>
      <c r="I104" s="179"/>
      <c r="J104" s="323"/>
      <c r="K104" s="323"/>
      <c r="L104" s="323"/>
      <c r="M104" s="323"/>
      <c r="N104" s="323"/>
      <c r="O104" s="179"/>
      <c r="P104" s="179"/>
      <c r="Q104" s="179"/>
      <c r="R104" s="179"/>
      <c r="S104" s="139"/>
      <c r="T104" s="139"/>
      <c r="U104" s="139"/>
      <c r="V104" s="139"/>
      <c r="W104" s="139"/>
      <c r="X104" s="139"/>
      <c r="Y104" s="139"/>
      <c r="Z104" s="139"/>
      <c r="AA104" s="139"/>
      <c r="AB104" s="139"/>
      <c r="AC104" s="139"/>
      <c r="AD104" s="139"/>
      <c r="AE104" s="139"/>
    </row>
    <row r="105" ht="15.75" customHeight="1">
      <c r="A105" s="179"/>
      <c r="B105" s="179"/>
      <c r="C105" s="179"/>
      <c r="D105" s="179"/>
      <c r="E105" s="179"/>
      <c r="F105" s="179"/>
      <c r="G105" s="179"/>
      <c r="H105" s="179"/>
      <c r="I105" s="179"/>
      <c r="J105" s="323"/>
      <c r="K105" s="323"/>
      <c r="L105" s="323"/>
      <c r="M105" s="323"/>
      <c r="N105" s="323"/>
      <c r="O105" s="179"/>
      <c r="P105" s="179"/>
      <c r="Q105" s="179"/>
      <c r="R105" s="179"/>
      <c r="S105" s="139"/>
      <c r="T105" s="139"/>
      <c r="U105" s="139"/>
      <c r="V105" s="139"/>
      <c r="W105" s="139"/>
      <c r="X105" s="139"/>
      <c r="Y105" s="139"/>
      <c r="Z105" s="139"/>
      <c r="AA105" s="139"/>
      <c r="AB105" s="139"/>
      <c r="AC105" s="139"/>
      <c r="AD105" s="139"/>
      <c r="AE105" s="139"/>
    </row>
    <row r="106" ht="15.75" customHeight="1">
      <c r="A106" s="179"/>
      <c r="B106" s="179"/>
      <c r="C106" s="179"/>
      <c r="D106" s="179"/>
      <c r="E106" s="179"/>
      <c r="F106" s="179"/>
      <c r="G106" s="179"/>
      <c r="H106" s="179"/>
      <c r="I106" s="179"/>
      <c r="J106" s="323"/>
      <c r="K106" s="323"/>
      <c r="L106" s="323"/>
      <c r="M106" s="323"/>
      <c r="N106" s="323"/>
      <c r="O106" s="179"/>
      <c r="P106" s="179"/>
      <c r="Q106" s="179"/>
      <c r="R106" s="179"/>
      <c r="S106" s="139"/>
      <c r="T106" s="139"/>
      <c r="U106" s="139"/>
      <c r="V106" s="139"/>
      <c r="W106" s="139"/>
      <c r="X106" s="139"/>
      <c r="Y106" s="139"/>
      <c r="Z106" s="139"/>
      <c r="AA106" s="139"/>
      <c r="AB106" s="139"/>
      <c r="AC106" s="139"/>
      <c r="AD106" s="139"/>
      <c r="AE106" s="139"/>
    </row>
    <row r="107" ht="15.75" customHeight="1">
      <c r="A107" s="179"/>
      <c r="B107" s="179"/>
      <c r="C107" s="179"/>
      <c r="D107" s="179"/>
      <c r="E107" s="179"/>
      <c r="F107" s="179"/>
      <c r="G107" s="179"/>
      <c r="H107" s="179"/>
      <c r="I107" s="179"/>
      <c r="J107" s="323"/>
      <c r="K107" s="323"/>
      <c r="L107" s="323"/>
      <c r="M107" s="323"/>
      <c r="N107" s="323"/>
      <c r="O107" s="179"/>
      <c r="P107" s="179"/>
      <c r="Q107" s="179"/>
      <c r="R107" s="179"/>
      <c r="S107" s="139"/>
      <c r="T107" s="139"/>
      <c r="U107" s="139"/>
      <c r="V107" s="139"/>
      <c r="W107" s="139"/>
      <c r="X107" s="139"/>
      <c r="Y107" s="139"/>
      <c r="Z107" s="139"/>
      <c r="AA107" s="139"/>
      <c r="AB107" s="139"/>
      <c r="AC107" s="139"/>
      <c r="AD107" s="139"/>
      <c r="AE107" s="139"/>
    </row>
    <row r="108" ht="15.75" customHeight="1">
      <c r="A108" s="179"/>
      <c r="B108" s="179"/>
      <c r="C108" s="179"/>
      <c r="D108" s="179"/>
      <c r="E108" s="179"/>
      <c r="F108" s="179"/>
      <c r="G108" s="179"/>
      <c r="H108" s="179"/>
      <c r="I108" s="179"/>
      <c r="J108" s="323"/>
      <c r="K108" s="323"/>
      <c r="L108" s="323"/>
      <c r="M108" s="323"/>
      <c r="N108" s="323"/>
      <c r="O108" s="179"/>
      <c r="P108" s="179"/>
      <c r="Q108" s="179"/>
      <c r="R108" s="179"/>
      <c r="S108" s="139"/>
      <c r="T108" s="139"/>
      <c r="U108" s="139"/>
      <c r="V108" s="139"/>
      <c r="W108" s="139"/>
      <c r="X108" s="139"/>
      <c r="Y108" s="139"/>
      <c r="Z108" s="139"/>
      <c r="AA108" s="139"/>
      <c r="AB108" s="139"/>
      <c r="AC108" s="139"/>
      <c r="AD108" s="139"/>
      <c r="AE108" s="139"/>
    </row>
    <row r="109" ht="15.75" customHeight="1">
      <c r="A109" s="179"/>
      <c r="B109" s="179"/>
      <c r="C109" s="179"/>
      <c r="D109" s="179"/>
      <c r="E109" s="179"/>
      <c r="F109" s="179"/>
      <c r="G109" s="179"/>
      <c r="H109" s="179"/>
      <c r="I109" s="179"/>
      <c r="J109" s="323"/>
      <c r="K109" s="323"/>
      <c r="L109" s="323"/>
      <c r="M109" s="323"/>
      <c r="N109" s="323"/>
      <c r="O109" s="179"/>
      <c r="P109" s="179"/>
      <c r="Q109" s="179"/>
      <c r="R109" s="179"/>
      <c r="S109" s="139"/>
      <c r="T109" s="139"/>
      <c r="U109" s="139"/>
      <c r="V109" s="139"/>
      <c r="W109" s="139"/>
      <c r="X109" s="139"/>
      <c r="Y109" s="139"/>
      <c r="Z109" s="139"/>
      <c r="AA109" s="139"/>
      <c r="AB109" s="139"/>
      <c r="AC109" s="139"/>
      <c r="AD109" s="139"/>
      <c r="AE109" s="139"/>
    </row>
    <row r="110" ht="15.75" customHeight="1">
      <c r="A110" s="179"/>
      <c r="B110" s="179"/>
      <c r="C110" s="179"/>
      <c r="D110" s="179"/>
      <c r="E110" s="179"/>
      <c r="F110" s="179"/>
      <c r="G110" s="179"/>
      <c r="H110" s="179"/>
      <c r="I110" s="179"/>
      <c r="J110" s="323"/>
      <c r="K110" s="323"/>
      <c r="L110" s="323"/>
      <c r="M110" s="323"/>
      <c r="N110" s="323"/>
      <c r="O110" s="179"/>
      <c r="P110" s="179"/>
      <c r="Q110" s="179"/>
      <c r="R110" s="179"/>
      <c r="S110" s="139"/>
      <c r="T110" s="139"/>
      <c r="U110" s="139"/>
      <c r="V110" s="139"/>
      <c r="W110" s="139"/>
      <c r="X110" s="139"/>
      <c r="Y110" s="139"/>
      <c r="Z110" s="139"/>
      <c r="AA110" s="139"/>
      <c r="AB110" s="139"/>
      <c r="AC110" s="139"/>
      <c r="AD110" s="139"/>
      <c r="AE110" s="139"/>
    </row>
    <row r="111" ht="15.75" customHeight="1">
      <c r="A111" s="179"/>
      <c r="B111" s="179"/>
      <c r="C111" s="179"/>
      <c r="D111" s="179"/>
      <c r="E111" s="179"/>
      <c r="F111" s="179"/>
      <c r="G111" s="179"/>
      <c r="H111" s="179"/>
      <c r="I111" s="179"/>
      <c r="J111" s="323"/>
      <c r="K111" s="323"/>
      <c r="L111" s="323"/>
      <c r="M111" s="323"/>
      <c r="N111" s="323"/>
      <c r="O111" s="179"/>
      <c r="P111" s="179"/>
      <c r="Q111" s="179"/>
      <c r="R111" s="179"/>
      <c r="S111" s="139"/>
      <c r="T111" s="139"/>
      <c r="U111" s="139"/>
      <c r="V111" s="139"/>
      <c r="W111" s="139"/>
      <c r="X111" s="139"/>
      <c r="Y111" s="139"/>
      <c r="Z111" s="139"/>
      <c r="AA111" s="139"/>
      <c r="AB111" s="139"/>
      <c r="AC111" s="139"/>
      <c r="AD111" s="139"/>
      <c r="AE111" s="139"/>
    </row>
    <row r="112" ht="15.75" customHeight="1">
      <c r="A112" s="179"/>
      <c r="B112" s="179"/>
      <c r="C112" s="179"/>
      <c r="D112" s="179"/>
      <c r="E112" s="179"/>
      <c r="F112" s="179"/>
      <c r="G112" s="179"/>
      <c r="H112" s="179"/>
      <c r="I112" s="179"/>
      <c r="J112" s="323"/>
      <c r="K112" s="323"/>
      <c r="L112" s="323"/>
      <c r="M112" s="323"/>
      <c r="N112" s="323"/>
      <c r="O112" s="179"/>
      <c r="P112" s="179"/>
      <c r="Q112" s="179"/>
      <c r="R112" s="179"/>
      <c r="S112" s="139"/>
      <c r="T112" s="139"/>
      <c r="U112" s="139"/>
      <c r="V112" s="139"/>
      <c r="W112" s="139"/>
      <c r="X112" s="139"/>
      <c r="Y112" s="139"/>
      <c r="Z112" s="139"/>
      <c r="AA112" s="139"/>
      <c r="AB112" s="139"/>
      <c r="AC112" s="139"/>
      <c r="AD112" s="139"/>
      <c r="AE112" s="139"/>
    </row>
    <row r="113" ht="15.75" customHeight="1">
      <c r="A113" s="179"/>
      <c r="B113" s="179"/>
      <c r="C113" s="179"/>
      <c r="D113" s="179"/>
      <c r="E113" s="179"/>
      <c r="F113" s="179"/>
      <c r="G113" s="179"/>
      <c r="H113" s="179"/>
      <c r="I113" s="179"/>
      <c r="J113" s="323"/>
      <c r="K113" s="323"/>
      <c r="L113" s="323"/>
      <c r="M113" s="323"/>
      <c r="N113" s="323"/>
      <c r="O113" s="179"/>
      <c r="P113" s="179"/>
      <c r="Q113" s="179"/>
      <c r="R113" s="179"/>
      <c r="S113" s="139"/>
      <c r="T113" s="139"/>
      <c r="U113" s="139"/>
      <c r="V113" s="139"/>
      <c r="W113" s="139"/>
      <c r="X113" s="139"/>
      <c r="Y113" s="139"/>
      <c r="Z113" s="139"/>
      <c r="AA113" s="139"/>
      <c r="AB113" s="139"/>
      <c r="AC113" s="139"/>
      <c r="AD113" s="139"/>
      <c r="AE113" s="139"/>
    </row>
    <row r="114" ht="15.75" customHeight="1">
      <c r="A114" s="179"/>
      <c r="B114" s="179"/>
      <c r="C114" s="179"/>
      <c r="D114" s="179"/>
      <c r="E114" s="179"/>
      <c r="F114" s="179"/>
      <c r="G114" s="179"/>
      <c r="H114" s="179"/>
      <c r="I114" s="179"/>
      <c r="J114" s="323"/>
      <c r="K114" s="323"/>
      <c r="L114" s="323"/>
      <c r="M114" s="323"/>
      <c r="N114" s="323"/>
      <c r="O114" s="179"/>
      <c r="P114" s="179"/>
      <c r="Q114" s="179"/>
      <c r="R114" s="179"/>
      <c r="S114" s="139"/>
      <c r="T114" s="139"/>
      <c r="U114" s="139"/>
      <c r="V114" s="139"/>
      <c r="W114" s="139"/>
      <c r="X114" s="139"/>
      <c r="Y114" s="139"/>
      <c r="Z114" s="139"/>
      <c r="AA114" s="139"/>
      <c r="AB114" s="139"/>
      <c r="AC114" s="139"/>
      <c r="AD114" s="139"/>
      <c r="AE114" s="139"/>
    </row>
    <row r="115" ht="15.75" customHeight="1">
      <c r="A115" s="179"/>
      <c r="B115" s="179"/>
      <c r="C115" s="179"/>
      <c r="D115" s="179"/>
      <c r="E115" s="179"/>
      <c r="F115" s="179"/>
      <c r="G115" s="179"/>
      <c r="H115" s="179"/>
      <c r="I115" s="179"/>
      <c r="J115" s="323"/>
      <c r="K115" s="323"/>
      <c r="L115" s="323"/>
      <c r="M115" s="323"/>
      <c r="N115" s="323"/>
      <c r="O115" s="179"/>
      <c r="P115" s="179"/>
      <c r="Q115" s="179"/>
      <c r="R115" s="179"/>
      <c r="S115" s="139"/>
      <c r="T115" s="139"/>
      <c r="U115" s="139"/>
      <c r="V115" s="139"/>
      <c r="W115" s="139"/>
      <c r="X115" s="139"/>
      <c r="Y115" s="139"/>
      <c r="Z115" s="139"/>
      <c r="AA115" s="139"/>
      <c r="AB115" s="139"/>
      <c r="AC115" s="139"/>
      <c r="AD115" s="139"/>
      <c r="AE115" s="139"/>
    </row>
    <row r="116" ht="15.75" customHeight="1">
      <c r="A116" s="179"/>
      <c r="B116" s="179"/>
      <c r="C116" s="179"/>
      <c r="D116" s="179"/>
      <c r="E116" s="179"/>
      <c r="F116" s="179"/>
      <c r="G116" s="179"/>
      <c r="H116" s="179"/>
      <c r="I116" s="179"/>
      <c r="J116" s="323"/>
      <c r="K116" s="323"/>
      <c r="L116" s="323"/>
      <c r="M116" s="323"/>
      <c r="N116" s="323"/>
      <c r="O116" s="179"/>
      <c r="P116" s="179"/>
      <c r="Q116" s="179"/>
      <c r="R116" s="179"/>
      <c r="S116" s="139"/>
      <c r="T116" s="139"/>
      <c r="U116" s="139"/>
      <c r="V116" s="139"/>
      <c r="W116" s="139"/>
      <c r="X116" s="139"/>
      <c r="Y116" s="139"/>
      <c r="Z116" s="139"/>
      <c r="AA116" s="139"/>
      <c r="AB116" s="139"/>
      <c r="AC116" s="139"/>
      <c r="AD116" s="139"/>
      <c r="AE116" s="139"/>
    </row>
    <row r="117" ht="15.75" customHeight="1">
      <c r="A117" s="179"/>
      <c r="B117" s="179"/>
      <c r="C117" s="179"/>
      <c r="D117" s="179"/>
      <c r="E117" s="179"/>
      <c r="F117" s="179"/>
      <c r="G117" s="179"/>
      <c r="H117" s="179"/>
      <c r="I117" s="179"/>
      <c r="J117" s="323"/>
      <c r="K117" s="323"/>
      <c r="L117" s="323"/>
      <c r="M117" s="323"/>
      <c r="N117" s="323"/>
      <c r="O117" s="179"/>
      <c r="P117" s="179"/>
      <c r="Q117" s="179"/>
      <c r="R117" s="179"/>
      <c r="S117" s="139"/>
      <c r="T117" s="139"/>
      <c r="U117" s="139"/>
      <c r="V117" s="139"/>
      <c r="W117" s="139"/>
      <c r="X117" s="139"/>
      <c r="Y117" s="139"/>
      <c r="Z117" s="139"/>
      <c r="AA117" s="139"/>
      <c r="AB117" s="139"/>
      <c r="AC117" s="139"/>
      <c r="AD117" s="139"/>
      <c r="AE117" s="139"/>
    </row>
    <row r="118" ht="15.75" customHeight="1">
      <c r="A118" s="179"/>
      <c r="B118" s="179"/>
      <c r="C118" s="179"/>
      <c r="D118" s="179"/>
      <c r="E118" s="179"/>
      <c r="F118" s="179"/>
      <c r="G118" s="179"/>
      <c r="H118" s="179"/>
      <c r="I118" s="179"/>
      <c r="J118" s="323"/>
      <c r="K118" s="323"/>
      <c r="L118" s="323"/>
      <c r="M118" s="323"/>
      <c r="N118" s="323"/>
      <c r="O118" s="179"/>
      <c r="P118" s="179"/>
      <c r="Q118" s="179"/>
      <c r="R118" s="179"/>
      <c r="S118" s="139"/>
      <c r="T118" s="139"/>
      <c r="U118" s="139"/>
      <c r="V118" s="139"/>
      <c r="W118" s="139"/>
      <c r="X118" s="139"/>
      <c r="Y118" s="139"/>
      <c r="Z118" s="139"/>
      <c r="AA118" s="139"/>
      <c r="AB118" s="139"/>
      <c r="AC118" s="139"/>
      <c r="AD118" s="139"/>
      <c r="AE118" s="139"/>
    </row>
    <row r="119" ht="15.75" customHeight="1">
      <c r="A119" s="179"/>
      <c r="B119" s="179"/>
      <c r="C119" s="179"/>
      <c r="D119" s="179"/>
      <c r="E119" s="179"/>
      <c r="F119" s="179"/>
      <c r="G119" s="179"/>
      <c r="H119" s="179"/>
      <c r="I119" s="179"/>
      <c r="J119" s="323"/>
      <c r="K119" s="323"/>
      <c r="L119" s="323"/>
      <c r="M119" s="323"/>
      <c r="N119" s="323"/>
      <c r="O119" s="179"/>
      <c r="P119" s="179"/>
      <c r="Q119" s="179"/>
      <c r="R119" s="179"/>
      <c r="S119" s="139"/>
      <c r="T119" s="139"/>
      <c r="U119" s="139"/>
      <c r="V119" s="139"/>
      <c r="W119" s="139"/>
      <c r="X119" s="139"/>
      <c r="Y119" s="139"/>
      <c r="Z119" s="139"/>
      <c r="AA119" s="139"/>
      <c r="AB119" s="139"/>
      <c r="AC119" s="139"/>
      <c r="AD119" s="139"/>
      <c r="AE119" s="139"/>
    </row>
    <row r="120" ht="15.75" customHeight="1">
      <c r="A120" s="179"/>
      <c r="B120" s="179"/>
      <c r="C120" s="179"/>
      <c r="D120" s="179"/>
      <c r="E120" s="179"/>
      <c r="F120" s="179"/>
      <c r="G120" s="179"/>
      <c r="H120" s="179"/>
      <c r="I120" s="179"/>
      <c r="J120" s="323"/>
      <c r="K120" s="323"/>
      <c r="L120" s="323"/>
      <c r="M120" s="323"/>
      <c r="N120" s="323"/>
      <c r="O120" s="179"/>
      <c r="P120" s="179"/>
      <c r="Q120" s="179"/>
      <c r="R120" s="179"/>
      <c r="S120" s="139"/>
      <c r="T120" s="139"/>
      <c r="U120" s="139"/>
      <c r="V120" s="139"/>
      <c r="W120" s="139"/>
      <c r="X120" s="139"/>
      <c r="Y120" s="139"/>
      <c r="Z120" s="139"/>
      <c r="AA120" s="139"/>
      <c r="AB120" s="139"/>
      <c r="AC120" s="139"/>
      <c r="AD120" s="139"/>
      <c r="AE120" s="139"/>
    </row>
    <row r="121" ht="15.75" customHeight="1">
      <c r="A121" s="179"/>
      <c r="B121" s="179"/>
      <c r="C121" s="179"/>
      <c r="D121" s="179"/>
      <c r="E121" s="179"/>
      <c r="F121" s="179"/>
      <c r="G121" s="179"/>
      <c r="H121" s="179"/>
      <c r="I121" s="179"/>
      <c r="J121" s="323"/>
      <c r="K121" s="323"/>
      <c r="L121" s="323"/>
      <c r="M121" s="323"/>
      <c r="N121" s="323"/>
      <c r="O121" s="179"/>
      <c r="P121" s="179"/>
      <c r="Q121" s="179"/>
      <c r="R121" s="179"/>
      <c r="S121" s="139"/>
      <c r="T121" s="139"/>
      <c r="U121" s="139"/>
      <c r="V121" s="139"/>
      <c r="W121" s="139"/>
      <c r="X121" s="139"/>
      <c r="Y121" s="139"/>
      <c r="Z121" s="139"/>
      <c r="AA121" s="139"/>
      <c r="AB121" s="139"/>
      <c r="AC121" s="139"/>
      <c r="AD121" s="139"/>
      <c r="AE121" s="139"/>
    </row>
    <row r="122" ht="15.75" customHeight="1">
      <c r="A122" s="179"/>
      <c r="B122" s="179"/>
      <c r="C122" s="179"/>
      <c r="D122" s="179"/>
      <c r="E122" s="179"/>
      <c r="F122" s="179"/>
      <c r="G122" s="179"/>
      <c r="H122" s="179"/>
      <c r="I122" s="179"/>
      <c r="J122" s="323"/>
      <c r="K122" s="323"/>
      <c r="L122" s="323"/>
      <c r="M122" s="323"/>
      <c r="N122" s="323"/>
      <c r="O122" s="179"/>
      <c r="P122" s="179"/>
      <c r="Q122" s="179"/>
      <c r="R122" s="179"/>
      <c r="S122" s="139"/>
      <c r="T122" s="139"/>
      <c r="U122" s="139"/>
      <c r="V122" s="139"/>
      <c r="W122" s="139"/>
      <c r="X122" s="139"/>
      <c r="Y122" s="139"/>
      <c r="Z122" s="139"/>
      <c r="AA122" s="139"/>
      <c r="AB122" s="139"/>
      <c r="AC122" s="139"/>
      <c r="AD122" s="139"/>
      <c r="AE122" s="139"/>
    </row>
    <row r="123" ht="15.75" customHeight="1">
      <c r="A123" s="179"/>
      <c r="B123" s="179"/>
      <c r="C123" s="179"/>
      <c r="D123" s="179"/>
      <c r="E123" s="179"/>
      <c r="F123" s="179"/>
      <c r="G123" s="179"/>
      <c r="H123" s="179"/>
      <c r="I123" s="179"/>
      <c r="J123" s="323"/>
      <c r="K123" s="323"/>
      <c r="L123" s="323"/>
      <c r="M123" s="323"/>
      <c r="N123" s="323"/>
      <c r="O123" s="179"/>
      <c r="P123" s="179"/>
      <c r="Q123" s="179"/>
      <c r="R123" s="179"/>
      <c r="S123" s="139"/>
      <c r="T123" s="139"/>
      <c r="U123" s="139"/>
      <c r="V123" s="139"/>
      <c r="W123" s="139"/>
      <c r="X123" s="139"/>
      <c r="Y123" s="139"/>
      <c r="Z123" s="139"/>
      <c r="AA123" s="139"/>
      <c r="AB123" s="139"/>
      <c r="AC123" s="139"/>
      <c r="AD123" s="139"/>
      <c r="AE123" s="139"/>
    </row>
    <row r="124" ht="15.75" customHeight="1">
      <c r="A124" s="179"/>
      <c r="B124" s="179"/>
      <c r="C124" s="179"/>
      <c r="D124" s="179"/>
      <c r="E124" s="179"/>
      <c r="F124" s="179"/>
      <c r="G124" s="179"/>
      <c r="H124" s="179"/>
      <c r="I124" s="179"/>
      <c r="J124" s="323"/>
      <c r="K124" s="323"/>
      <c r="L124" s="323"/>
      <c r="M124" s="323"/>
      <c r="N124" s="323"/>
      <c r="O124" s="179"/>
      <c r="P124" s="179"/>
      <c r="Q124" s="179"/>
      <c r="R124" s="179"/>
      <c r="S124" s="139"/>
      <c r="T124" s="139"/>
      <c r="U124" s="139"/>
      <c r="V124" s="139"/>
      <c r="W124" s="139"/>
      <c r="X124" s="139"/>
      <c r="Y124" s="139"/>
      <c r="Z124" s="139"/>
      <c r="AA124" s="139"/>
      <c r="AB124" s="139"/>
      <c r="AC124" s="139"/>
      <c r="AD124" s="139"/>
      <c r="AE124" s="139"/>
    </row>
    <row r="125" ht="15.75" customHeight="1">
      <c r="A125" s="179"/>
      <c r="B125" s="179"/>
      <c r="C125" s="179"/>
      <c r="D125" s="179"/>
      <c r="E125" s="179"/>
      <c r="F125" s="179"/>
      <c r="G125" s="179"/>
      <c r="H125" s="179"/>
      <c r="I125" s="179"/>
      <c r="J125" s="323"/>
      <c r="K125" s="323"/>
      <c r="L125" s="323"/>
      <c r="M125" s="323"/>
      <c r="N125" s="323"/>
      <c r="O125" s="179"/>
      <c r="P125" s="179"/>
      <c r="Q125" s="179"/>
      <c r="R125" s="179"/>
      <c r="S125" s="139"/>
      <c r="T125" s="139"/>
      <c r="U125" s="139"/>
      <c r="V125" s="139"/>
      <c r="W125" s="139"/>
      <c r="X125" s="139"/>
      <c r="Y125" s="139"/>
      <c r="Z125" s="139"/>
      <c r="AA125" s="139"/>
      <c r="AB125" s="139"/>
      <c r="AC125" s="139"/>
      <c r="AD125" s="139"/>
      <c r="AE125" s="139"/>
    </row>
    <row r="126" ht="15.75" customHeight="1">
      <c r="A126" s="179"/>
      <c r="B126" s="179"/>
      <c r="C126" s="179"/>
      <c r="D126" s="179"/>
      <c r="E126" s="179"/>
      <c r="F126" s="179"/>
      <c r="G126" s="179"/>
      <c r="H126" s="179"/>
      <c r="I126" s="179"/>
      <c r="J126" s="323"/>
      <c r="K126" s="323"/>
      <c r="L126" s="323"/>
      <c r="M126" s="323"/>
      <c r="N126" s="323"/>
      <c r="O126" s="179"/>
      <c r="P126" s="179"/>
      <c r="Q126" s="179"/>
      <c r="R126" s="179"/>
      <c r="S126" s="139"/>
      <c r="T126" s="139"/>
      <c r="U126" s="139"/>
      <c r="V126" s="139"/>
      <c r="W126" s="139"/>
      <c r="X126" s="139"/>
      <c r="Y126" s="139"/>
      <c r="Z126" s="139"/>
      <c r="AA126" s="139"/>
      <c r="AB126" s="139"/>
      <c r="AC126" s="139"/>
      <c r="AD126" s="139"/>
      <c r="AE126" s="139"/>
    </row>
    <row r="127" ht="15.75" customHeight="1">
      <c r="A127" s="179"/>
      <c r="B127" s="179"/>
      <c r="C127" s="179"/>
      <c r="D127" s="179"/>
      <c r="E127" s="179"/>
      <c r="F127" s="179"/>
      <c r="G127" s="179"/>
      <c r="H127" s="179"/>
      <c r="I127" s="179"/>
      <c r="J127" s="323"/>
      <c r="K127" s="323"/>
      <c r="L127" s="323"/>
      <c r="M127" s="323"/>
      <c r="N127" s="323"/>
      <c r="O127" s="179"/>
      <c r="P127" s="179"/>
      <c r="Q127" s="179"/>
      <c r="R127" s="179"/>
      <c r="S127" s="139"/>
      <c r="T127" s="139"/>
      <c r="U127" s="139"/>
      <c r="V127" s="139"/>
      <c r="W127" s="139"/>
      <c r="X127" s="139"/>
      <c r="Y127" s="139"/>
      <c r="Z127" s="139"/>
      <c r="AA127" s="139"/>
      <c r="AB127" s="139"/>
      <c r="AC127" s="139"/>
      <c r="AD127" s="139"/>
      <c r="AE127" s="139"/>
    </row>
    <row r="128" ht="15.75" customHeight="1">
      <c r="A128" s="179"/>
      <c r="B128" s="179"/>
      <c r="C128" s="179"/>
      <c r="D128" s="179"/>
      <c r="E128" s="179"/>
      <c r="F128" s="179"/>
      <c r="G128" s="179"/>
      <c r="H128" s="179"/>
      <c r="I128" s="179"/>
      <c r="J128" s="323"/>
      <c r="K128" s="323"/>
      <c r="L128" s="323"/>
      <c r="M128" s="323"/>
      <c r="N128" s="323"/>
      <c r="O128" s="179"/>
      <c r="P128" s="179"/>
      <c r="Q128" s="179"/>
      <c r="R128" s="179"/>
      <c r="S128" s="139"/>
      <c r="T128" s="139"/>
      <c r="U128" s="139"/>
      <c r="V128" s="139"/>
      <c r="W128" s="139"/>
      <c r="X128" s="139"/>
      <c r="Y128" s="139"/>
      <c r="Z128" s="139"/>
      <c r="AA128" s="139"/>
      <c r="AB128" s="139"/>
      <c r="AC128" s="139"/>
      <c r="AD128" s="139"/>
      <c r="AE128" s="139"/>
    </row>
    <row r="129" ht="15.75" customHeight="1">
      <c r="A129" s="179"/>
      <c r="B129" s="179"/>
      <c r="C129" s="179"/>
      <c r="D129" s="179"/>
      <c r="E129" s="179"/>
      <c r="F129" s="179"/>
      <c r="G129" s="179"/>
      <c r="H129" s="179"/>
      <c r="I129" s="179"/>
      <c r="J129" s="323"/>
      <c r="K129" s="323"/>
      <c r="L129" s="323"/>
      <c r="M129" s="323"/>
      <c r="N129" s="323"/>
      <c r="O129" s="179"/>
      <c r="P129" s="179"/>
      <c r="Q129" s="179"/>
      <c r="R129" s="179"/>
      <c r="S129" s="139"/>
      <c r="T129" s="139"/>
      <c r="U129" s="139"/>
      <c r="V129" s="139"/>
      <c r="W129" s="139"/>
      <c r="X129" s="139"/>
      <c r="Y129" s="139"/>
      <c r="Z129" s="139"/>
      <c r="AA129" s="139"/>
      <c r="AB129" s="139"/>
      <c r="AC129" s="139"/>
      <c r="AD129" s="139"/>
      <c r="AE129" s="139"/>
    </row>
    <row r="130" ht="15.75" customHeight="1">
      <c r="A130" s="179"/>
      <c r="B130" s="179"/>
      <c r="C130" s="179"/>
      <c r="D130" s="179"/>
      <c r="E130" s="179"/>
      <c r="F130" s="179"/>
      <c r="G130" s="179"/>
      <c r="H130" s="179"/>
      <c r="I130" s="179"/>
      <c r="J130" s="323"/>
      <c r="K130" s="323"/>
      <c r="L130" s="323"/>
      <c r="M130" s="323"/>
      <c r="N130" s="323"/>
      <c r="O130" s="179"/>
      <c r="P130" s="179"/>
      <c r="Q130" s="179"/>
      <c r="R130" s="179"/>
      <c r="S130" s="139"/>
      <c r="T130" s="139"/>
      <c r="U130" s="139"/>
      <c r="V130" s="139"/>
      <c r="W130" s="139"/>
      <c r="X130" s="139"/>
      <c r="Y130" s="139"/>
      <c r="Z130" s="139"/>
      <c r="AA130" s="139"/>
      <c r="AB130" s="139"/>
      <c r="AC130" s="139"/>
      <c r="AD130" s="139"/>
      <c r="AE130" s="139"/>
    </row>
    <row r="131" ht="15.75" customHeight="1">
      <c r="A131" s="179"/>
      <c r="B131" s="179"/>
      <c r="C131" s="179"/>
      <c r="D131" s="179"/>
      <c r="E131" s="179"/>
      <c r="F131" s="179"/>
      <c r="G131" s="179"/>
      <c r="H131" s="179"/>
      <c r="I131" s="179"/>
      <c r="J131" s="323"/>
      <c r="K131" s="323"/>
      <c r="L131" s="323"/>
      <c r="M131" s="323"/>
      <c r="N131" s="323"/>
      <c r="O131" s="179"/>
      <c r="P131" s="179"/>
      <c r="Q131" s="179"/>
      <c r="R131" s="179"/>
      <c r="S131" s="139"/>
      <c r="T131" s="139"/>
      <c r="U131" s="139"/>
      <c r="V131" s="139"/>
      <c r="W131" s="139"/>
      <c r="X131" s="139"/>
      <c r="Y131" s="139"/>
      <c r="Z131" s="139"/>
      <c r="AA131" s="139"/>
      <c r="AB131" s="139"/>
      <c r="AC131" s="139"/>
      <c r="AD131" s="139"/>
      <c r="AE131" s="139"/>
    </row>
    <row r="132" ht="15.75" customHeight="1">
      <c r="A132" s="179"/>
      <c r="B132" s="179"/>
      <c r="C132" s="179"/>
      <c r="D132" s="179"/>
      <c r="E132" s="179"/>
      <c r="F132" s="179"/>
      <c r="G132" s="179"/>
      <c r="H132" s="179"/>
      <c r="I132" s="179"/>
      <c r="J132" s="323"/>
      <c r="K132" s="323"/>
      <c r="L132" s="323"/>
      <c r="M132" s="323"/>
      <c r="N132" s="323"/>
      <c r="O132" s="179"/>
      <c r="P132" s="179"/>
      <c r="Q132" s="179"/>
      <c r="R132" s="179"/>
      <c r="S132" s="139"/>
      <c r="T132" s="139"/>
      <c r="U132" s="139"/>
      <c r="V132" s="139"/>
      <c r="W132" s="139"/>
      <c r="X132" s="139"/>
      <c r="Y132" s="139"/>
      <c r="Z132" s="139"/>
      <c r="AA132" s="139"/>
      <c r="AB132" s="139"/>
      <c r="AC132" s="139"/>
      <c r="AD132" s="139"/>
      <c r="AE132" s="139"/>
    </row>
    <row r="133" ht="15.75" customHeight="1">
      <c r="A133" s="179"/>
      <c r="B133" s="179"/>
      <c r="C133" s="179"/>
      <c r="D133" s="179"/>
      <c r="E133" s="179"/>
      <c r="F133" s="179"/>
      <c r="G133" s="179"/>
      <c r="H133" s="179"/>
      <c r="I133" s="179"/>
      <c r="J133" s="323"/>
      <c r="K133" s="323"/>
      <c r="L133" s="323"/>
      <c r="M133" s="323"/>
      <c r="N133" s="323"/>
      <c r="O133" s="179"/>
      <c r="P133" s="179"/>
      <c r="Q133" s="179"/>
      <c r="R133" s="179"/>
      <c r="S133" s="139"/>
      <c r="T133" s="139"/>
      <c r="U133" s="139"/>
      <c r="V133" s="139"/>
      <c r="W133" s="139"/>
      <c r="X133" s="139"/>
      <c r="Y133" s="139"/>
      <c r="Z133" s="139"/>
      <c r="AA133" s="139"/>
      <c r="AB133" s="139"/>
      <c r="AC133" s="139"/>
      <c r="AD133" s="139"/>
      <c r="AE133" s="139"/>
    </row>
    <row r="134" ht="15.75" customHeight="1">
      <c r="A134" s="179"/>
      <c r="B134" s="179"/>
      <c r="C134" s="179"/>
      <c r="D134" s="179"/>
      <c r="E134" s="179"/>
      <c r="F134" s="179"/>
      <c r="G134" s="179"/>
      <c r="H134" s="179"/>
      <c r="I134" s="179"/>
      <c r="J134" s="323"/>
      <c r="K134" s="323"/>
      <c r="L134" s="323"/>
      <c r="M134" s="323"/>
      <c r="N134" s="323"/>
      <c r="O134" s="179"/>
      <c r="P134" s="179"/>
      <c r="Q134" s="179"/>
      <c r="R134" s="179"/>
      <c r="S134" s="139"/>
      <c r="T134" s="139"/>
      <c r="U134" s="139"/>
      <c r="V134" s="139"/>
      <c r="W134" s="139"/>
      <c r="X134" s="139"/>
      <c r="Y134" s="139"/>
      <c r="Z134" s="139"/>
      <c r="AA134" s="139"/>
      <c r="AB134" s="139"/>
      <c r="AC134" s="139"/>
      <c r="AD134" s="139"/>
      <c r="AE134" s="139"/>
    </row>
    <row r="135" ht="15.75" customHeight="1">
      <c r="A135" s="179"/>
      <c r="B135" s="179"/>
      <c r="C135" s="179"/>
      <c r="D135" s="179"/>
      <c r="E135" s="179"/>
      <c r="F135" s="179"/>
      <c r="G135" s="179"/>
      <c r="H135" s="179"/>
      <c r="I135" s="179"/>
      <c r="J135" s="323"/>
      <c r="K135" s="323"/>
      <c r="L135" s="323"/>
      <c r="M135" s="323"/>
      <c r="N135" s="323"/>
      <c r="O135" s="179"/>
      <c r="P135" s="179"/>
      <c r="Q135" s="179"/>
      <c r="R135" s="179"/>
      <c r="S135" s="139"/>
      <c r="T135" s="139"/>
      <c r="U135" s="139"/>
      <c r="V135" s="139"/>
      <c r="W135" s="139"/>
      <c r="X135" s="139"/>
      <c r="Y135" s="139"/>
      <c r="Z135" s="139"/>
      <c r="AA135" s="139"/>
      <c r="AB135" s="139"/>
      <c r="AC135" s="139"/>
      <c r="AD135" s="139"/>
      <c r="AE135" s="139"/>
    </row>
    <row r="136" ht="15.75" customHeight="1">
      <c r="A136" s="179"/>
      <c r="B136" s="179"/>
      <c r="C136" s="179"/>
      <c r="D136" s="179"/>
      <c r="E136" s="179"/>
      <c r="F136" s="179"/>
      <c r="G136" s="179"/>
      <c r="H136" s="179"/>
      <c r="I136" s="179"/>
      <c r="J136" s="323"/>
      <c r="K136" s="323"/>
      <c r="L136" s="323"/>
      <c r="M136" s="323"/>
      <c r="N136" s="323"/>
      <c r="O136" s="179"/>
      <c r="P136" s="179"/>
      <c r="Q136" s="179"/>
      <c r="R136" s="179"/>
      <c r="S136" s="139"/>
      <c r="T136" s="139"/>
      <c r="U136" s="139"/>
      <c r="V136" s="139"/>
      <c r="W136" s="139"/>
      <c r="X136" s="139"/>
      <c r="Y136" s="139"/>
      <c r="Z136" s="139"/>
      <c r="AA136" s="139"/>
      <c r="AB136" s="139"/>
      <c r="AC136" s="139"/>
      <c r="AD136" s="139"/>
      <c r="AE136" s="139"/>
    </row>
    <row r="137" ht="15.75" customHeight="1">
      <c r="A137" s="179"/>
      <c r="B137" s="179"/>
      <c r="C137" s="179"/>
      <c r="D137" s="179"/>
      <c r="E137" s="179"/>
      <c r="F137" s="179"/>
      <c r="G137" s="179"/>
      <c r="H137" s="179"/>
      <c r="I137" s="179"/>
      <c r="J137" s="323"/>
      <c r="K137" s="323"/>
      <c r="L137" s="323"/>
      <c r="M137" s="323"/>
      <c r="N137" s="323"/>
      <c r="O137" s="179"/>
      <c r="P137" s="179"/>
      <c r="Q137" s="179"/>
      <c r="R137" s="179"/>
      <c r="S137" s="139"/>
      <c r="T137" s="139"/>
      <c r="U137" s="139"/>
      <c r="V137" s="139"/>
      <c r="W137" s="139"/>
      <c r="X137" s="139"/>
      <c r="Y137" s="139"/>
      <c r="Z137" s="139"/>
      <c r="AA137" s="139"/>
      <c r="AB137" s="139"/>
      <c r="AC137" s="139"/>
      <c r="AD137" s="139"/>
      <c r="AE137" s="139"/>
    </row>
    <row r="138" ht="15.75" customHeight="1">
      <c r="A138" s="179"/>
      <c r="B138" s="179"/>
      <c r="C138" s="179"/>
      <c r="D138" s="179"/>
      <c r="E138" s="179"/>
      <c r="F138" s="179"/>
      <c r="G138" s="179"/>
      <c r="H138" s="179"/>
      <c r="I138" s="179"/>
      <c r="J138" s="323"/>
      <c r="K138" s="323"/>
      <c r="L138" s="323"/>
      <c r="M138" s="323"/>
      <c r="N138" s="323"/>
      <c r="O138" s="179"/>
      <c r="P138" s="179"/>
      <c r="Q138" s="179"/>
      <c r="R138" s="179"/>
      <c r="S138" s="139"/>
      <c r="T138" s="139"/>
      <c r="U138" s="139"/>
      <c r="V138" s="139"/>
      <c r="W138" s="139"/>
      <c r="X138" s="139"/>
      <c r="Y138" s="139"/>
      <c r="Z138" s="139"/>
      <c r="AA138" s="139"/>
      <c r="AB138" s="139"/>
      <c r="AC138" s="139"/>
      <c r="AD138" s="139"/>
      <c r="AE138" s="139"/>
    </row>
    <row r="139" ht="15.75" customHeight="1">
      <c r="A139" s="179"/>
      <c r="B139" s="179"/>
      <c r="C139" s="179"/>
      <c r="D139" s="179"/>
      <c r="E139" s="179"/>
      <c r="F139" s="179"/>
      <c r="G139" s="179"/>
      <c r="H139" s="179"/>
      <c r="I139" s="179"/>
      <c r="J139" s="323"/>
      <c r="K139" s="323"/>
      <c r="L139" s="323"/>
      <c r="M139" s="323"/>
      <c r="N139" s="323"/>
      <c r="O139" s="179"/>
      <c r="P139" s="179"/>
      <c r="Q139" s="179"/>
      <c r="R139" s="179"/>
      <c r="S139" s="139"/>
      <c r="T139" s="139"/>
      <c r="U139" s="139"/>
      <c r="V139" s="139"/>
      <c r="W139" s="139"/>
      <c r="X139" s="139"/>
      <c r="Y139" s="139"/>
      <c r="Z139" s="139"/>
      <c r="AA139" s="139"/>
      <c r="AB139" s="139"/>
      <c r="AC139" s="139"/>
      <c r="AD139" s="139"/>
      <c r="AE139" s="139"/>
    </row>
    <row r="140" ht="15.75" customHeight="1">
      <c r="A140" s="179"/>
      <c r="B140" s="179"/>
      <c r="C140" s="179"/>
      <c r="D140" s="179"/>
      <c r="E140" s="179"/>
      <c r="F140" s="179"/>
      <c r="G140" s="179"/>
      <c r="H140" s="179"/>
      <c r="I140" s="179"/>
      <c r="J140" s="323"/>
      <c r="K140" s="323"/>
      <c r="L140" s="323"/>
      <c r="M140" s="323"/>
      <c r="N140" s="323"/>
      <c r="O140" s="179"/>
      <c r="P140" s="179"/>
      <c r="Q140" s="179"/>
      <c r="R140" s="179"/>
      <c r="S140" s="139"/>
      <c r="T140" s="139"/>
      <c r="U140" s="139"/>
      <c r="V140" s="139"/>
      <c r="W140" s="139"/>
      <c r="X140" s="139"/>
      <c r="Y140" s="139"/>
      <c r="Z140" s="139"/>
      <c r="AA140" s="139"/>
      <c r="AB140" s="139"/>
      <c r="AC140" s="139"/>
      <c r="AD140" s="139"/>
      <c r="AE140" s="139"/>
    </row>
    <row r="141" ht="15.75" customHeight="1">
      <c r="A141" s="179"/>
      <c r="B141" s="179"/>
      <c r="C141" s="179"/>
      <c r="D141" s="179"/>
      <c r="E141" s="179"/>
      <c r="F141" s="179"/>
      <c r="G141" s="179"/>
      <c r="H141" s="179"/>
      <c r="I141" s="179"/>
      <c r="J141" s="323"/>
      <c r="K141" s="323"/>
      <c r="L141" s="323"/>
      <c r="M141" s="323"/>
      <c r="N141" s="323"/>
      <c r="O141" s="179"/>
      <c r="P141" s="179"/>
      <c r="Q141" s="179"/>
      <c r="R141" s="179"/>
      <c r="S141" s="139"/>
      <c r="T141" s="139"/>
      <c r="U141" s="139"/>
      <c r="V141" s="139"/>
      <c r="W141" s="139"/>
      <c r="X141" s="139"/>
      <c r="Y141" s="139"/>
      <c r="Z141" s="139"/>
      <c r="AA141" s="139"/>
      <c r="AB141" s="139"/>
      <c r="AC141" s="139"/>
      <c r="AD141" s="139"/>
      <c r="AE141" s="139"/>
    </row>
    <row r="142" ht="15.75" customHeight="1">
      <c r="A142" s="179"/>
      <c r="B142" s="179"/>
      <c r="C142" s="179"/>
      <c r="D142" s="179"/>
      <c r="E142" s="179"/>
      <c r="F142" s="179"/>
      <c r="G142" s="179"/>
      <c r="H142" s="179"/>
      <c r="I142" s="179"/>
      <c r="J142" s="323"/>
      <c r="K142" s="323"/>
      <c r="L142" s="323"/>
      <c r="M142" s="323"/>
      <c r="N142" s="323"/>
      <c r="O142" s="179"/>
      <c r="P142" s="179"/>
      <c r="Q142" s="179"/>
      <c r="R142" s="179"/>
      <c r="S142" s="139"/>
      <c r="T142" s="139"/>
      <c r="U142" s="139"/>
      <c r="V142" s="139"/>
      <c r="W142" s="139"/>
      <c r="X142" s="139"/>
      <c r="Y142" s="139"/>
      <c r="Z142" s="139"/>
      <c r="AA142" s="139"/>
      <c r="AB142" s="139"/>
      <c r="AC142" s="139"/>
      <c r="AD142" s="139"/>
      <c r="AE142" s="139"/>
    </row>
    <row r="143" ht="15.75" customHeight="1">
      <c r="A143" s="179"/>
      <c r="B143" s="179"/>
      <c r="C143" s="179"/>
      <c r="D143" s="179"/>
      <c r="E143" s="179"/>
      <c r="F143" s="179"/>
      <c r="G143" s="179"/>
      <c r="H143" s="179"/>
      <c r="I143" s="179"/>
      <c r="J143" s="323"/>
      <c r="K143" s="323"/>
      <c r="L143" s="323"/>
      <c r="M143" s="323"/>
      <c r="N143" s="323"/>
      <c r="O143" s="179"/>
      <c r="P143" s="179"/>
      <c r="Q143" s="179"/>
      <c r="R143" s="179"/>
      <c r="S143" s="139"/>
      <c r="T143" s="139"/>
      <c r="U143" s="139"/>
      <c r="V143" s="139"/>
      <c r="W143" s="139"/>
      <c r="X143" s="139"/>
      <c r="Y143" s="139"/>
      <c r="Z143" s="139"/>
      <c r="AA143" s="139"/>
      <c r="AB143" s="139"/>
      <c r="AC143" s="139"/>
      <c r="AD143" s="139"/>
      <c r="AE143" s="139"/>
    </row>
    <row r="144" ht="15.75" customHeight="1">
      <c r="A144" s="179"/>
      <c r="B144" s="179"/>
      <c r="C144" s="179"/>
      <c r="D144" s="179"/>
      <c r="E144" s="179"/>
      <c r="F144" s="179"/>
      <c r="G144" s="179"/>
      <c r="H144" s="179"/>
      <c r="I144" s="179"/>
      <c r="J144" s="323"/>
      <c r="K144" s="323"/>
      <c r="L144" s="323"/>
      <c r="M144" s="323"/>
      <c r="N144" s="323"/>
      <c r="O144" s="179"/>
      <c r="P144" s="179"/>
      <c r="Q144" s="179"/>
      <c r="R144" s="179"/>
      <c r="S144" s="139"/>
      <c r="T144" s="139"/>
      <c r="U144" s="139"/>
      <c r="V144" s="139"/>
      <c r="W144" s="139"/>
      <c r="X144" s="139"/>
      <c r="Y144" s="139"/>
      <c r="Z144" s="139"/>
      <c r="AA144" s="139"/>
      <c r="AB144" s="139"/>
      <c r="AC144" s="139"/>
      <c r="AD144" s="139"/>
      <c r="AE144" s="139"/>
    </row>
    <row r="145" ht="15.75" customHeight="1">
      <c r="A145" s="179"/>
      <c r="B145" s="179"/>
      <c r="C145" s="179"/>
      <c r="D145" s="179"/>
      <c r="E145" s="179"/>
      <c r="F145" s="179"/>
      <c r="G145" s="179"/>
      <c r="H145" s="179"/>
      <c r="I145" s="179"/>
      <c r="J145" s="323"/>
      <c r="K145" s="323"/>
      <c r="L145" s="323"/>
      <c r="M145" s="323"/>
      <c r="N145" s="323"/>
      <c r="O145" s="179"/>
      <c r="P145" s="179"/>
      <c r="Q145" s="179"/>
      <c r="R145" s="179"/>
      <c r="S145" s="139"/>
      <c r="T145" s="139"/>
      <c r="U145" s="139"/>
      <c r="V145" s="139"/>
      <c r="W145" s="139"/>
      <c r="X145" s="139"/>
      <c r="Y145" s="139"/>
      <c r="Z145" s="139"/>
      <c r="AA145" s="139"/>
      <c r="AB145" s="139"/>
      <c r="AC145" s="139"/>
      <c r="AD145" s="139"/>
      <c r="AE145" s="139"/>
    </row>
    <row r="146" ht="15.75" customHeight="1">
      <c r="A146" s="179"/>
      <c r="B146" s="179"/>
      <c r="C146" s="179"/>
      <c r="D146" s="179"/>
      <c r="E146" s="179"/>
      <c r="F146" s="179"/>
      <c r="G146" s="179"/>
      <c r="H146" s="179"/>
      <c r="I146" s="179"/>
      <c r="J146" s="323"/>
      <c r="K146" s="323"/>
      <c r="L146" s="323"/>
      <c r="M146" s="323"/>
      <c r="N146" s="323"/>
      <c r="O146" s="179"/>
      <c r="P146" s="179"/>
      <c r="Q146" s="179"/>
      <c r="R146" s="179"/>
      <c r="S146" s="139"/>
      <c r="T146" s="139"/>
      <c r="U146" s="139"/>
      <c r="V146" s="139"/>
      <c r="W146" s="139"/>
      <c r="X146" s="139"/>
      <c r="Y146" s="139"/>
      <c r="Z146" s="139"/>
      <c r="AA146" s="139"/>
      <c r="AB146" s="139"/>
      <c r="AC146" s="139"/>
      <c r="AD146" s="139"/>
      <c r="AE146" s="139"/>
    </row>
    <row r="147" ht="15.75" customHeight="1">
      <c r="A147" s="179"/>
      <c r="B147" s="179"/>
      <c r="C147" s="179"/>
      <c r="D147" s="179"/>
      <c r="E147" s="179"/>
      <c r="F147" s="179"/>
      <c r="G147" s="179"/>
      <c r="H147" s="179"/>
      <c r="I147" s="179"/>
      <c r="J147" s="323"/>
      <c r="K147" s="323"/>
      <c r="L147" s="323"/>
      <c r="M147" s="323"/>
      <c r="N147" s="323"/>
      <c r="O147" s="179"/>
      <c r="P147" s="179"/>
      <c r="Q147" s="179"/>
      <c r="R147" s="179"/>
      <c r="S147" s="139"/>
      <c r="T147" s="139"/>
      <c r="U147" s="139"/>
      <c r="V147" s="139"/>
      <c r="W147" s="139"/>
      <c r="X147" s="139"/>
      <c r="Y147" s="139"/>
      <c r="Z147" s="139"/>
      <c r="AA147" s="139"/>
      <c r="AB147" s="139"/>
      <c r="AC147" s="139"/>
      <c r="AD147" s="139"/>
      <c r="AE147" s="139"/>
    </row>
    <row r="148" ht="15.75" customHeight="1">
      <c r="A148" s="179"/>
      <c r="B148" s="179"/>
      <c r="C148" s="179"/>
      <c r="D148" s="179"/>
      <c r="E148" s="179"/>
      <c r="F148" s="179"/>
      <c r="G148" s="179"/>
      <c r="H148" s="179"/>
      <c r="I148" s="179"/>
      <c r="J148" s="323"/>
      <c r="K148" s="323"/>
      <c r="L148" s="323"/>
      <c r="M148" s="323"/>
      <c r="N148" s="323"/>
      <c r="O148" s="179"/>
      <c r="P148" s="179"/>
      <c r="Q148" s="179"/>
      <c r="R148" s="179"/>
      <c r="S148" s="139"/>
      <c r="T148" s="139"/>
      <c r="U148" s="139"/>
      <c r="V148" s="139"/>
      <c r="W148" s="139"/>
      <c r="X148" s="139"/>
      <c r="Y148" s="139"/>
      <c r="Z148" s="139"/>
      <c r="AA148" s="139"/>
      <c r="AB148" s="139"/>
      <c r="AC148" s="139"/>
      <c r="AD148" s="139"/>
      <c r="AE148" s="139"/>
    </row>
    <row r="149" ht="15.75" customHeight="1">
      <c r="A149" s="179"/>
      <c r="B149" s="179"/>
      <c r="C149" s="179"/>
      <c r="D149" s="179"/>
      <c r="E149" s="179"/>
      <c r="F149" s="179"/>
      <c r="G149" s="179"/>
      <c r="H149" s="179"/>
      <c r="I149" s="179"/>
      <c r="J149" s="323"/>
      <c r="K149" s="323"/>
      <c r="L149" s="323"/>
      <c r="M149" s="323"/>
      <c r="N149" s="323"/>
      <c r="O149" s="179"/>
      <c r="P149" s="179"/>
      <c r="Q149" s="179"/>
      <c r="R149" s="179"/>
      <c r="S149" s="139"/>
      <c r="T149" s="139"/>
      <c r="U149" s="139"/>
      <c r="V149" s="139"/>
      <c r="W149" s="139"/>
      <c r="X149" s="139"/>
      <c r="Y149" s="139"/>
      <c r="Z149" s="139"/>
      <c r="AA149" s="139"/>
      <c r="AB149" s="139"/>
      <c r="AC149" s="139"/>
      <c r="AD149" s="139"/>
      <c r="AE149" s="139"/>
    </row>
    <row r="150" ht="15.75" customHeight="1">
      <c r="A150" s="179"/>
      <c r="B150" s="179"/>
      <c r="C150" s="179"/>
      <c r="D150" s="179"/>
      <c r="E150" s="179"/>
      <c r="F150" s="179"/>
      <c r="G150" s="179"/>
      <c r="H150" s="179"/>
      <c r="I150" s="179"/>
      <c r="J150" s="323"/>
      <c r="K150" s="323"/>
      <c r="L150" s="323"/>
      <c r="M150" s="323"/>
      <c r="N150" s="323"/>
      <c r="O150" s="179"/>
      <c r="P150" s="179"/>
      <c r="Q150" s="179"/>
      <c r="R150" s="179"/>
      <c r="S150" s="139"/>
      <c r="T150" s="139"/>
      <c r="U150" s="139"/>
      <c r="V150" s="139"/>
      <c r="W150" s="139"/>
      <c r="X150" s="139"/>
      <c r="Y150" s="139"/>
      <c r="Z150" s="139"/>
      <c r="AA150" s="139"/>
      <c r="AB150" s="139"/>
      <c r="AC150" s="139"/>
      <c r="AD150" s="139"/>
      <c r="AE150" s="139"/>
    </row>
    <row r="151" ht="15.75" customHeight="1">
      <c r="A151" s="179"/>
      <c r="B151" s="179"/>
      <c r="C151" s="179"/>
      <c r="D151" s="179"/>
      <c r="E151" s="179"/>
      <c r="F151" s="179"/>
      <c r="G151" s="179"/>
      <c r="H151" s="179"/>
      <c r="I151" s="179"/>
      <c r="J151" s="323"/>
      <c r="K151" s="323"/>
      <c r="L151" s="323"/>
      <c r="M151" s="323"/>
      <c r="N151" s="323"/>
      <c r="O151" s="179"/>
      <c r="P151" s="179"/>
      <c r="Q151" s="179"/>
      <c r="R151" s="179"/>
      <c r="S151" s="139"/>
      <c r="T151" s="139"/>
      <c r="U151" s="139"/>
      <c r="V151" s="139"/>
      <c r="W151" s="139"/>
      <c r="X151" s="139"/>
      <c r="Y151" s="139"/>
      <c r="Z151" s="139"/>
      <c r="AA151" s="139"/>
      <c r="AB151" s="139"/>
      <c r="AC151" s="139"/>
      <c r="AD151" s="139"/>
      <c r="AE151" s="139"/>
    </row>
    <row r="152" ht="15.75" customHeight="1">
      <c r="A152" s="179"/>
      <c r="B152" s="179"/>
      <c r="C152" s="179"/>
      <c r="D152" s="179"/>
      <c r="E152" s="179"/>
      <c r="F152" s="179"/>
      <c r="G152" s="179"/>
      <c r="H152" s="179"/>
      <c r="I152" s="179"/>
      <c r="J152" s="323"/>
      <c r="K152" s="323"/>
      <c r="L152" s="323"/>
      <c r="M152" s="323"/>
      <c r="N152" s="323"/>
      <c r="O152" s="179"/>
      <c r="P152" s="179"/>
      <c r="Q152" s="179"/>
      <c r="R152" s="179"/>
      <c r="S152" s="139"/>
      <c r="T152" s="139"/>
      <c r="U152" s="139"/>
      <c r="V152" s="139"/>
      <c r="W152" s="139"/>
      <c r="X152" s="139"/>
      <c r="Y152" s="139"/>
      <c r="Z152" s="139"/>
      <c r="AA152" s="139"/>
      <c r="AB152" s="139"/>
      <c r="AC152" s="139"/>
      <c r="AD152" s="139"/>
      <c r="AE152" s="139"/>
    </row>
    <row r="153" ht="15.75" customHeight="1">
      <c r="A153" s="179"/>
      <c r="B153" s="179"/>
      <c r="C153" s="179"/>
      <c r="D153" s="179"/>
      <c r="E153" s="179"/>
      <c r="F153" s="179"/>
      <c r="G153" s="179"/>
      <c r="H153" s="179"/>
      <c r="I153" s="179"/>
      <c r="J153" s="323"/>
      <c r="K153" s="323"/>
      <c r="L153" s="323"/>
      <c r="M153" s="323"/>
      <c r="N153" s="323"/>
      <c r="O153" s="179"/>
      <c r="P153" s="179"/>
      <c r="Q153" s="179"/>
      <c r="R153" s="179"/>
      <c r="S153" s="139"/>
      <c r="T153" s="139"/>
      <c r="U153" s="139"/>
      <c r="V153" s="139"/>
      <c r="W153" s="139"/>
      <c r="X153" s="139"/>
      <c r="Y153" s="139"/>
      <c r="Z153" s="139"/>
      <c r="AA153" s="139"/>
      <c r="AB153" s="139"/>
      <c r="AC153" s="139"/>
      <c r="AD153" s="139"/>
      <c r="AE153" s="139"/>
    </row>
    <row r="154" ht="15.75" customHeight="1">
      <c r="A154" s="179"/>
      <c r="B154" s="179"/>
      <c r="C154" s="179"/>
      <c r="D154" s="179"/>
      <c r="E154" s="179"/>
      <c r="F154" s="179"/>
      <c r="G154" s="179"/>
      <c r="H154" s="179"/>
      <c r="I154" s="179"/>
      <c r="J154" s="323"/>
      <c r="K154" s="323"/>
      <c r="L154" s="323"/>
      <c r="M154" s="323"/>
      <c r="N154" s="323"/>
      <c r="O154" s="179"/>
      <c r="P154" s="179"/>
      <c r="Q154" s="179"/>
      <c r="R154" s="179"/>
      <c r="S154" s="139"/>
      <c r="T154" s="139"/>
      <c r="U154" s="139"/>
      <c r="V154" s="139"/>
      <c r="W154" s="139"/>
      <c r="X154" s="139"/>
      <c r="Y154" s="139"/>
      <c r="Z154" s="139"/>
      <c r="AA154" s="139"/>
      <c r="AB154" s="139"/>
      <c r="AC154" s="139"/>
      <c r="AD154" s="139"/>
      <c r="AE154" s="139"/>
    </row>
    <row r="155" ht="15.75" customHeight="1">
      <c r="A155" s="179"/>
      <c r="B155" s="179"/>
      <c r="C155" s="179"/>
      <c r="D155" s="179"/>
      <c r="E155" s="179"/>
      <c r="F155" s="179"/>
      <c r="G155" s="179"/>
      <c r="H155" s="179"/>
      <c r="I155" s="179"/>
      <c r="J155" s="323"/>
      <c r="K155" s="323"/>
      <c r="L155" s="323"/>
      <c r="M155" s="323"/>
      <c r="N155" s="323"/>
      <c r="O155" s="179"/>
      <c r="P155" s="179"/>
      <c r="Q155" s="179"/>
      <c r="R155" s="179"/>
      <c r="S155" s="139"/>
      <c r="T155" s="139"/>
      <c r="U155" s="139"/>
      <c r="V155" s="139"/>
      <c r="W155" s="139"/>
      <c r="X155" s="139"/>
      <c r="Y155" s="139"/>
      <c r="Z155" s="139"/>
      <c r="AA155" s="139"/>
      <c r="AB155" s="139"/>
      <c r="AC155" s="139"/>
      <c r="AD155" s="139"/>
      <c r="AE155" s="139"/>
    </row>
    <row r="156" ht="15.75" customHeight="1">
      <c r="A156" s="179"/>
      <c r="B156" s="179"/>
      <c r="C156" s="179"/>
      <c r="D156" s="179"/>
      <c r="E156" s="179"/>
      <c r="F156" s="179"/>
      <c r="G156" s="179"/>
      <c r="H156" s="179"/>
      <c r="I156" s="179"/>
      <c r="J156" s="323"/>
      <c r="K156" s="323"/>
      <c r="L156" s="323"/>
      <c r="M156" s="323"/>
      <c r="N156" s="323"/>
      <c r="O156" s="179"/>
      <c r="P156" s="179"/>
      <c r="Q156" s="179"/>
      <c r="R156" s="179"/>
      <c r="S156" s="139"/>
      <c r="T156" s="139"/>
      <c r="U156" s="139"/>
      <c r="V156" s="139"/>
      <c r="W156" s="139"/>
      <c r="X156" s="139"/>
      <c r="Y156" s="139"/>
      <c r="Z156" s="139"/>
      <c r="AA156" s="139"/>
      <c r="AB156" s="139"/>
      <c r="AC156" s="139"/>
      <c r="AD156" s="139"/>
      <c r="AE156" s="139"/>
    </row>
    <row r="157" ht="15.75" customHeight="1">
      <c r="A157" s="179"/>
      <c r="B157" s="179"/>
      <c r="C157" s="179"/>
      <c r="D157" s="179"/>
      <c r="E157" s="179"/>
      <c r="F157" s="179"/>
      <c r="G157" s="179"/>
      <c r="H157" s="179"/>
      <c r="I157" s="179"/>
      <c r="J157" s="323"/>
      <c r="K157" s="323"/>
      <c r="L157" s="323"/>
      <c r="M157" s="323"/>
      <c r="N157" s="323"/>
      <c r="O157" s="179"/>
      <c r="P157" s="179"/>
      <c r="Q157" s="179"/>
      <c r="R157" s="179"/>
      <c r="S157" s="139"/>
      <c r="T157" s="139"/>
      <c r="U157" s="139"/>
      <c r="V157" s="139"/>
      <c r="W157" s="139"/>
      <c r="X157" s="139"/>
      <c r="Y157" s="139"/>
      <c r="Z157" s="139"/>
      <c r="AA157" s="139"/>
      <c r="AB157" s="139"/>
      <c r="AC157" s="139"/>
      <c r="AD157" s="139"/>
      <c r="AE157" s="139"/>
    </row>
    <row r="158" ht="15.75" customHeight="1">
      <c r="A158" s="179"/>
      <c r="B158" s="179"/>
      <c r="C158" s="179"/>
      <c r="D158" s="179"/>
      <c r="E158" s="179"/>
      <c r="F158" s="179"/>
      <c r="G158" s="179"/>
      <c r="H158" s="179"/>
      <c r="I158" s="179"/>
      <c r="J158" s="323"/>
      <c r="K158" s="323"/>
      <c r="L158" s="323"/>
      <c r="M158" s="323"/>
      <c r="N158" s="323"/>
      <c r="O158" s="179"/>
      <c r="P158" s="179"/>
      <c r="Q158" s="179"/>
      <c r="R158" s="179"/>
      <c r="S158" s="139"/>
      <c r="T158" s="139"/>
      <c r="U158" s="139"/>
      <c r="V158" s="139"/>
      <c r="W158" s="139"/>
      <c r="X158" s="139"/>
      <c r="Y158" s="139"/>
      <c r="Z158" s="139"/>
      <c r="AA158" s="139"/>
      <c r="AB158" s="139"/>
      <c r="AC158" s="139"/>
      <c r="AD158" s="139"/>
      <c r="AE158" s="139"/>
    </row>
    <row r="159" ht="15.75" customHeight="1">
      <c r="A159" s="179"/>
      <c r="B159" s="179"/>
      <c r="C159" s="179"/>
      <c r="D159" s="179"/>
      <c r="E159" s="179"/>
      <c r="F159" s="179"/>
      <c r="G159" s="179"/>
      <c r="H159" s="179"/>
      <c r="I159" s="179"/>
      <c r="J159" s="323"/>
      <c r="K159" s="323"/>
      <c r="L159" s="323"/>
      <c r="M159" s="323"/>
      <c r="N159" s="323"/>
      <c r="O159" s="179"/>
      <c r="P159" s="179"/>
      <c r="Q159" s="179"/>
      <c r="R159" s="179"/>
      <c r="S159" s="139"/>
      <c r="T159" s="139"/>
      <c r="U159" s="139"/>
      <c r="V159" s="139"/>
      <c r="W159" s="139"/>
      <c r="X159" s="139"/>
      <c r="Y159" s="139"/>
      <c r="Z159" s="139"/>
      <c r="AA159" s="139"/>
      <c r="AB159" s="139"/>
      <c r="AC159" s="139"/>
      <c r="AD159" s="139"/>
      <c r="AE159" s="139"/>
    </row>
    <row r="160" ht="15.75" customHeight="1">
      <c r="A160" s="179"/>
      <c r="B160" s="179"/>
      <c r="C160" s="179"/>
      <c r="D160" s="179"/>
      <c r="E160" s="179"/>
      <c r="F160" s="179"/>
      <c r="G160" s="179"/>
      <c r="H160" s="179"/>
      <c r="I160" s="179"/>
      <c r="J160" s="323"/>
      <c r="K160" s="323"/>
      <c r="L160" s="323"/>
      <c r="M160" s="323"/>
      <c r="N160" s="323"/>
      <c r="O160" s="179"/>
      <c r="P160" s="179"/>
      <c r="Q160" s="179"/>
      <c r="R160" s="179"/>
      <c r="S160" s="139"/>
      <c r="T160" s="139"/>
      <c r="U160" s="139"/>
      <c r="V160" s="139"/>
      <c r="W160" s="139"/>
      <c r="X160" s="139"/>
      <c r="Y160" s="139"/>
      <c r="Z160" s="139"/>
      <c r="AA160" s="139"/>
      <c r="AB160" s="139"/>
      <c r="AC160" s="139"/>
      <c r="AD160" s="139"/>
      <c r="AE160" s="139"/>
    </row>
    <row r="161" ht="15.75" customHeight="1">
      <c r="A161" s="179"/>
      <c r="B161" s="179"/>
      <c r="C161" s="179"/>
      <c r="D161" s="179"/>
      <c r="E161" s="179"/>
      <c r="F161" s="179"/>
      <c r="G161" s="179"/>
      <c r="H161" s="179"/>
      <c r="I161" s="179"/>
      <c r="J161" s="323"/>
      <c r="K161" s="323"/>
      <c r="L161" s="323"/>
      <c r="M161" s="323"/>
      <c r="N161" s="323"/>
      <c r="O161" s="179"/>
      <c r="P161" s="179"/>
      <c r="Q161" s="179"/>
      <c r="R161" s="179"/>
      <c r="S161" s="139"/>
      <c r="T161" s="139"/>
      <c r="U161" s="139"/>
      <c r="V161" s="139"/>
      <c r="W161" s="139"/>
      <c r="X161" s="139"/>
      <c r="Y161" s="139"/>
      <c r="Z161" s="139"/>
      <c r="AA161" s="139"/>
      <c r="AB161" s="139"/>
      <c r="AC161" s="139"/>
      <c r="AD161" s="139"/>
      <c r="AE161" s="139"/>
    </row>
    <row r="162" ht="15.75" customHeight="1">
      <c r="A162" s="179"/>
      <c r="B162" s="179"/>
      <c r="C162" s="179"/>
      <c r="D162" s="179"/>
      <c r="E162" s="179"/>
      <c r="F162" s="179"/>
      <c r="G162" s="179"/>
      <c r="H162" s="179"/>
      <c r="I162" s="179"/>
      <c r="J162" s="323"/>
      <c r="K162" s="323"/>
      <c r="L162" s="323"/>
      <c r="M162" s="323"/>
      <c r="N162" s="323"/>
      <c r="O162" s="179"/>
      <c r="P162" s="179"/>
      <c r="Q162" s="179"/>
      <c r="R162" s="179"/>
      <c r="S162" s="139"/>
      <c r="T162" s="139"/>
      <c r="U162" s="139"/>
      <c r="V162" s="139"/>
      <c r="W162" s="139"/>
      <c r="X162" s="139"/>
      <c r="Y162" s="139"/>
      <c r="Z162" s="139"/>
      <c r="AA162" s="139"/>
      <c r="AB162" s="139"/>
      <c r="AC162" s="139"/>
      <c r="AD162" s="139"/>
      <c r="AE162" s="139"/>
    </row>
    <row r="163" ht="15.75" customHeight="1">
      <c r="A163" s="179"/>
      <c r="B163" s="179"/>
      <c r="C163" s="179"/>
      <c r="D163" s="179"/>
      <c r="E163" s="179"/>
      <c r="F163" s="179"/>
      <c r="G163" s="179"/>
      <c r="H163" s="179"/>
      <c r="I163" s="179"/>
      <c r="J163" s="323"/>
      <c r="K163" s="323"/>
      <c r="L163" s="323"/>
      <c r="M163" s="323"/>
      <c r="N163" s="323"/>
      <c r="O163" s="179"/>
      <c r="P163" s="179"/>
      <c r="Q163" s="179"/>
      <c r="R163" s="179"/>
      <c r="S163" s="139"/>
      <c r="T163" s="139"/>
      <c r="U163" s="139"/>
      <c r="V163" s="139"/>
      <c r="W163" s="139"/>
      <c r="X163" s="139"/>
      <c r="Y163" s="139"/>
      <c r="Z163" s="139"/>
      <c r="AA163" s="139"/>
      <c r="AB163" s="139"/>
      <c r="AC163" s="139"/>
      <c r="AD163" s="139"/>
      <c r="AE163" s="139"/>
    </row>
    <row r="164" ht="15.75" customHeight="1">
      <c r="A164" s="179"/>
      <c r="B164" s="179"/>
      <c r="C164" s="179"/>
      <c r="D164" s="179"/>
      <c r="E164" s="179"/>
      <c r="F164" s="179"/>
      <c r="G164" s="179"/>
      <c r="H164" s="179"/>
      <c r="I164" s="179"/>
      <c r="J164" s="323"/>
      <c r="K164" s="323"/>
      <c r="L164" s="323"/>
      <c r="M164" s="323"/>
      <c r="N164" s="323"/>
      <c r="O164" s="179"/>
      <c r="P164" s="179"/>
      <c r="Q164" s="179"/>
      <c r="R164" s="179"/>
      <c r="S164" s="139"/>
      <c r="T164" s="139"/>
      <c r="U164" s="139"/>
      <c r="V164" s="139"/>
      <c r="W164" s="139"/>
      <c r="X164" s="139"/>
      <c r="Y164" s="139"/>
      <c r="Z164" s="139"/>
      <c r="AA164" s="139"/>
      <c r="AB164" s="139"/>
      <c r="AC164" s="139"/>
      <c r="AD164" s="139"/>
      <c r="AE164" s="139"/>
    </row>
    <row r="165" ht="15.75" customHeight="1">
      <c r="A165" s="179"/>
      <c r="B165" s="179"/>
      <c r="C165" s="179"/>
      <c r="D165" s="179"/>
      <c r="E165" s="179"/>
      <c r="F165" s="179"/>
      <c r="G165" s="179"/>
      <c r="H165" s="179"/>
      <c r="I165" s="179"/>
      <c r="J165" s="323"/>
      <c r="K165" s="323"/>
      <c r="L165" s="323"/>
      <c r="M165" s="323"/>
      <c r="N165" s="323"/>
      <c r="O165" s="179"/>
      <c r="P165" s="179"/>
      <c r="Q165" s="179"/>
      <c r="R165" s="179"/>
      <c r="S165" s="139"/>
      <c r="T165" s="139"/>
      <c r="U165" s="139"/>
      <c r="V165" s="139"/>
      <c r="W165" s="139"/>
      <c r="X165" s="139"/>
      <c r="Y165" s="139"/>
      <c r="Z165" s="139"/>
      <c r="AA165" s="139"/>
      <c r="AB165" s="139"/>
      <c r="AC165" s="139"/>
      <c r="AD165" s="139"/>
      <c r="AE165" s="139"/>
    </row>
    <row r="166" ht="15.75" customHeight="1">
      <c r="A166" s="179"/>
      <c r="B166" s="179"/>
      <c r="C166" s="179"/>
      <c r="D166" s="179"/>
      <c r="E166" s="179"/>
      <c r="F166" s="179"/>
      <c r="G166" s="179"/>
      <c r="H166" s="179"/>
      <c r="I166" s="179"/>
      <c r="J166" s="323"/>
      <c r="K166" s="323"/>
      <c r="L166" s="323"/>
      <c r="M166" s="323"/>
      <c r="N166" s="323"/>
      <c r="O166" s="179"/>
      <c r="P166" s="179"/>
      <c r="Q166" s="179"/>
      <c r="R166" s="179"/>
      <c r="S166" s="139"/>
      <c r="T166" s="139"/>
      <c r="U166" s="139"/>
      <c r="V166" s="139"/>
      <c r="W166" s="139"/>
      <c r="X166" s="139"/>
      <c r="Y166" s="139"/>
      <c r="Z166" s="139"/>
      <c r="AA166" s="139"/>
      <c r="AB166" s="139"/>
      <c r="AC166" s="139"/>
      <c r="AD166" s="139"/>
      <c r="AE166" s="139"/>
    </row>
    <row r="167" ht="15.75" customHeight="1">
      <c r="A167" s="179"/>
      <c r="B167" s="179"/>
      <c r="C167" s="179"/>
      <c r="D167" s="179"/>
      <c r="E167" s="179"/>
      <c r="F167" s="179"/>
      <c r="G167" s="179"/>
      <c r="H167" s="179"/>
      <c r="I167" s="179"/>
      <c r="J167" s="323"/>
      <c r="K167" s="323"/>
      <c r="L167" s="323"/>
      <c r="M167" s="323"/>
      <c r="N167" s="323"/>
      <c r="O167" s="179"/>
      <c r="P167" s="179"/>
      <c r="Q167" s="179"/>
      <c r="R167" s="179"/>
      <c r="S167" s="139"/>
      <c r="T167" s="139"/>
      <c r="U167" s="139"/>
      <c r="V167" s="139"/>
      <c r="W167" s="139"/>
      <c r="X167" s="139"/>
      <c r="Y167" s="139"/>
      <c r="Z167" s="139"/>
      <c r="AA167" s="139"/>
      <c r="AB167" s="139"/>
      <c r="AC167" s="139"/>
      <c r="AD167" s="139"/>
      <c r="AE167" s="139"/>
    </row>
    <row r="168" ht="15.75" customHeight="1">
      <c r="A168" s="179"/>
      <c r="B168" s="179"/>
      <c r="C168" s="179"/>
      <c r="D168" s="179"/>
      <c r="E168" s="179"/>
      <c r="F168" s="179"/>
      <c r="G168" s="179"/>
      <c r="H168" s="179"/>
      <c r="I168" s="179"/>
      <c r="J168" s="323"/>
      <c r="K168" s="323"/>
      <c r="L168" s="323"/>
      <c r="M168" s="323"/>
      <c r="N168" s="323"/>
      <c r="O168" s="179"/>
      <c r="P168" s="179"/>
      <c r="Q168" s="179"/>
      <c r="R168" s="179"/>
      <c r="S168" s="139"/>
      <c r="T168" s="139"/>
      <c r="U168" s="139"/>
      <c r="V168" s="139"/>
      <c r="W168" s="139"/>
      <c r="X168" s="139"/>
      <c r="Y168" s="139"/>
      <c r="Z168" s="139"/>
      <c r="AA168" s="139"/>
      <c r="AB168" s="139"/>
      <c r="AC168" s="139"/>
      <c r="AD168" s="139"/>
      <c r="AE168" s="139"/>
    </row>
    <row r="169" ht="15.75" customHeight="1">
      <c r="A169" s="179"/>
      <c r="B169" s="179"/>
      <c r="C169" s="179"/>
      <c r="D169" s="179"/>
      <c r="E169" s="179"/>
      <c r="F169" s="179"/>
      <c r="G169" s="179"/>
      <c r="H169" s="179"/>
      <c r="I169" s="179"/>
      <c r="J169" s="323"/>
      <c r="K169" s="323"/>
      <c r="L169" s="323"/>
      <c r="M169" s="323"/>
      <c r="N169" s="323"/>
      <c r="O169" s="179"/>
      <c r="P169" s="179"/>
      <c r="Q169" s="179"/>
      <c r="R169" s="179"/>
      <c r="S169" s="139"/>
      <c r="T169" s="139"/>
      <c r="U169" s="139"/>
      <c r="V169" s="139"/>
      <c r="W169" s="139"/>
      <c r="X169" s="139"/>
      <c r="Y169" s="139"/>
      <c r="Z169" s="139"/>
      <c r="AA169" s="139"/>
      <c r="AB169" s="139"/>
      <c r="AC169" s="139"/>
      <c r="AD169" s="139"/>
      <c r="AE169" s="139"/>
    </row>
    <row r="170" ht="15.75" customHeight="1">
      <c r="A170" s="179"/>
      <c r="B170" s="179"/>
      <c r="C170" s="179"/>
      <c r="D170" s="179"/>
      <c r="E170" s="179"/>
      <c r="F170" s="179"/>
      <c r="G170" s="179"/>
      <c r="H170" s="179"/>
      <c r="I170" s="179"/>
      <c r="J170" s="323"/>
      <c r="K170" s="323"/>
      <c r="L170" s="323"/>
      <c r="M170" s="323"/>
      <c r="N170" s="323"/>
      <c r="O170" s="179"/>
      <c r="P170" s="179"/>
      <c r="Q170" s="179"/>
      <c r="R170" s="179"/>
      <c r="S170" s="139"/>
      <c r="T170" s="139"/>
      <c r="U170" s="139"/>
      <c r="V170" s="139"/>
      <c r="W170" s="139"/>
      <c r="X170" s="139"/>
      <c r="Y170" s="139"/>
      <c r="Z170" s="139"/>
      <c r="AA170" s="139"/>
      <c r="AB170" s="139"/>
      <c r="AC170" s="139"/>
      <c r="AD170" s="139"/>
      <c r="AE170" s="139"/>
    </row>
    <row r="171" ht="15.75" customHeight="1">
      <c r="A171" s="179"/>
      <c r="B171" s="179"/>
      <c r="C171" s="179"/>
      <c r="D171" s="179"/>
      <c r="E171" s="179"/>
      <c r="F171" s="179"/>
      <c r="G171" s="179"/>
      <c r="H171" s="179"/>
      <c r="I171" s="179"/>
      <c r="J171" s="323"/>
      <c r="K171" s="323"/>
      <c r="L171" s="323"/>
      <c r="M171" s="323"/>
      <c r="N171" s="323"/>
      <c r="O171" s="179"/>
      <c r="P171" s="179"/>
      <c r="Q171" s="179"/>
      <c r="R171" s="179"/>
      <c r="S171" s="139"/>
      <c r="T171" s="139"/>
      <c r="U171" s="139"/>
      <c r="V171" s="139"/>
      <c r="W171" s="139"/>
      <c r="X171" s="139"/>
      <c r="Y171" s="139"/>
      <c r="Z171" s="139"/>
      <c r="AA171" s="139"/>
      <c r="AB171" s="139"/>
      <c r="AC171" s="139"/>
      <c r="AD171" s="139"/>
      <c r="AE171" s="139"/>
    </row>
    <row r="172" ht="15.75" customHeight="1">
      <c r="A172" s="179"/>
      <c r="B172" s="179"/>
      <c r="C172" s="179"/>
      <c r="D172" s="179"/>
      <c r="E172" s="179"/>
      <c r="F172" s="179"/>
      <c r="G172" s="179"/>
      <c r="H172" s="179"/>
      <c r="I172" s="179"/>
      <c r="J172" s="323"/>
      <c r="K172" s="323"/>
      <c r="L172" s="323"/>
      <c r="M172" s="323"/>
      <c r="N172" s="323"/>
      <c r="O172" s="179"/>
      <c r="P172" s="179"/>
      <c r="Q172" s="179"/>
      <c r="R172" s="179"/>
      <c r="S172" s="139"/>
      <c r="T172" s="191"/>
      <c r="U172" s="191"/>
      <c r="V172" s="191"/>
      <c r="W172" s="191"/>
      <c r="X172" s="191"/>
      <c r="Y172" s="191"/>
      <c r="Z172" s="191"/>
      <c r="AA172" s="191"/>
      <c r="AB172" s="191"/>
      <c r="AC172" s="191"/>
      <c r="AD172" s="191"/>
      <c r="AE172" s="191"/>
    </row>
    <row r="173" ht="15.75" customHeight="1">
      <c r="A173" s="179"/>
      <c r="B173" s="179"/>
      <c r="C173" s="179"/>
      <c r="D173" s="179"/>
      <c r="E173" s="179"/>
      <c r="F173" s="179"/>
      <c r="G173" s="179"/>
      <c r="H173" s="179"/>
      <c r="I173" s="179"/>
      <c r="J173" s="323"/>
      <c r="K173" s="323"/>
      <c r="L173" s="323"/>
      <c r="M173" s="323"/>
      <c r="N173" s="323"/>
      <c r="O173" s="179"/>
      <c r="P173" s="179"/>
      <c r="Q173" s="179"/>
      <c r="R173" s="179"/>
      <c r="S173" s="139"/>
      <c r="T173" s="191"/>
      <c r="U173" s="191"/>
      <c r="V173" s="191"/>
      <c r="W173" s="191"/>
      <c r="X173" s="191"/>
      <c r="Y173" s="191"/>
      <c r="Z173" s="191"/>
      <c r="AA173" s="191"/>
      <c r="AB173" s="191"/>
      <c r="AC173" s="191"/>
      <c r="AD173" s="191"/>
      <c r="AE173" s="191"/>
    </row>
    <row r="174" ht="15.75" customHeight="1">
      <c r="A174" s="179"/>
      <c r="B174" s="179"/>
      <c r="C174" s="179"/>
      <c r="D174" s="179"/>
      <c r="E174" s="179"/>
      <c r="F174" s="179"/>
      <c r="G174" s="179"/>
      <c r="H174" s="179"/>
      <c r="I174" s="179"/>
      <c r="J174" s="323"/>
      <c r="K174" s="323"/>
      <c r="L174" s="323"/>
      <c r="M174" s="323"/>
      <c r="N174" s="323"/>
      <c r="O174" s="179"/>
      <c r="P174" s="179"/>
      <c r="Q174" s="179"/>
      <c r="R174" s="179"/>
      <c r="S174" s="139"/>
      <c r="T174" s="191"/>
      <c r="U174" s="191"/>
      <c r="V174" s="191"/>
      <c r="W174" s="191"/>
      <c r="X174" s="191"/>
      <c r="Y174" s="191"/>
      <c r="Z174" s="191"/>
      <c r="AA174" s="191"/>
      <c r="AB174" s="191"/>
      <c r="AC174" s="191"/>
      <c r="AD174" s="191"/>
      <c r="AE174" s="191"/>
    </row>
    <row r="175" ht="15.75" customHeight="1">
      <c r="A175" s="179"/>
      <c r="B175" s="179"/>
      <c r="C175" s="179"/>
      <c r="D175" s="179"/>
      <c r="E175" s="179"/>
      <c r="F175" s="179"/>
      <c r="G175" s="179"/>
      <c r="H175" s="179"/>
      <c r="I175" s="179"/>
      <c r="J175" s="323"/>
      <c r="K175" s="323"/>
      <c r="L175" s="323"/>
      <c r="M175" s="323"/>
      <c r="N175" s="323"/>
      <c r="O175" s="179"/>
      <c r="P175" s="179"/>
      <c r="Q175" s="179"/>
      <c r="R175" s="179"/>
      <c r="S175" s="139"/>
      <c r="T175" s="191"/>
      <c r="U175" s="191"/>
      <c r="V175" s="191"/>
      <c r="W175" s="191"/>
      <c r="X175" s="191"/>
      <c r="Y175" s="191"/>
      <c r="Z175" s="191"/>
      <c r="AA175" s="191"/>
      <c r="AB175" s="191"/>
      <c r="AC175" s="191"/>
      <c r="AD175" s="191"/>
      <c r="AE175" s="191"/>
    </row>
    <row r="176" ht="15.75" customHeight="1">
      <c r="A176" s="179"/>
      <c r="B176" s="179"/>
      <c r="C176" s="179"/>
      <c r="D176" s="179"/>
      <c r="E176" s="179"/>
      <c r="F176" s="179"/>
      <c r="G176" s="179"/>
      <c r="H176" s="179"/>
      <c r="I176" s="179"/>
      <c r="J176" s="323"/>
      <c r="K176" s="323"/>
      <c r="L176" s="323"/>
      <c r="M176" s="323"/>
      <c r="N176" s="323"/>
      <c r="O176" s="179"/>
      <c r="P176" s="179"/>
      <c r="Q176" s="179"/>
      <c r="R176" s="179"/>
      <c r="S176" s="139"/>
      <c r="T176" s="191"/>
      <c r="U176" s="191"/>
      <c r="V176" s="191"/>
      <c r="W176" s="191"/>
      <c r="X176" s="191"/>
      <c r="Y176" s="191"/>
      <c r="Z176" s="191"/>
      <c r="AA176" s="191"/>
      <c r="AB176" s="191"/>
      <c r="AC176" s="191"/>
      <c r="AD176" s="191"/>
      <c r="AE176" s="191"/>
    </row>
    <row r="177" ht="15.75" customHeight="1">
      <c r="A177" s="179"/>
      <c r="B177" s="179"/>
      <c r="C177" s="179"/>
      <c r="D177" s="179"/>
      <c r="E177" s="179"/>
      <c r="F177" s="179"/>
      <c r="G177" s="179"/>
      <c r="H177" s="179"/>
      <c r="I177" s="179"/>
      <c r="J177" s="323"/>
      <c r="K177" s="323"/>
      <c r="L177" s="323"/>
      <c r="M177" s="323"/>
      <c r="N177" s="323"/>
      <c r="O177" s="179"/>
      <c r="P177" s="179"/>
      <c r="Q177" s="179"/>
      <c r="R177" s="179"/>
      <c r="S177" s="139"/>
      <c r="T177" s="191"/>
      <c r="U177" s="191"/>
      <c r="V177" s="191"/>
      <c r="W177" s="191"/>
      <c r="X177" s="191"/>
      <c r="Y177" s="191"/>
      <c r="Z177" s="191"/>
      <c r="AA177" s="191"/>
      <c r="AB177" s="191"/>
      <c r="AC177" s="191"/>
      <c r="AD177" s="191"/>
      <c r="AE177" s="191"/>
    </row>
    <row r="178" ht="15.75" customHeight="1">
      <c r="A178" s="179"/>
      <c r="B178" s="179"/>
      <c r="C178" s="179"/>
      <c r="D178" s="179"/>
      <c r="E178" s="179"/>
      <c r="F178" s="179"/>
      <c r="G178" s="179"/>
      <c r="H178" s="179"/>
      <c r="I178" s="179"/>
      <c r="J178" s="323"/>
      <c r="K178" s="323"/>
      <c r="L178" s="323"/>
      <c r="M178" s="323"/>
      <c r="N178" s="323"/>
      <c r="O178" s="179"/>
      <c r="P178" s="179"/>
      <c r="Q178" s="179"/>
      <c r="R178" s="179"/>
      <c r="S178" s="139"/>
      <c r="T178" s="191"/>
      <c r="U178" s="191"/>
      <c r="V178" s="191"/>
      <c r="W178" s="191"/>
      <c r="X178" s="191"/>
      <c r="Y178" s="191"/>
      <c r="Z178" s="191"/>
      <c r="AA178" s="191"/>
      <c r="AB178" s="191"/>
      <c r="AC178" s="191"/>
      <c r="AD178" s="191"/>
      <c r="AE178" s="191"/>
    </row>
    <row r="179" ht="15.75" customHeight="1">
      <c r="A179" s="179"/>
      <c r="B179" s="179"/>
      <c r="C179" s="179"/>
      <c r="D179" s="179"/>
      <c r="E179" s="179"/>
      <c r="F179" s="179"/>
      <c r="G179" s="179"/>
      <c r="H179" s="179"/>
      <c r="I179" s="179"/>
      <c r="J179" s="323"/>
      <c r="K179" s="323"/>
      <c r="L179" s="323"/>
      <c r="M179" s="323"/>
      <c r="N179" s="323"/>
      <c r="O179" s="179"/>
      <c r="P179" s="179"/>
      <c r="Q179" s="179"/>
      <c r="R179" s="179"/>
      <c r="S179" s="139"/>
      <c r="T179" s="191"/>
      <c r="U179" s="191"/>
      <c r="V179" s="191"/>
      <c r="W179" s="191"/>
      <c r="X179" s="191"/>
      <c r="Y179" s="191"/>
      <c r="Z179" s="191"/>
      <c r="AA179" s="191"/>
      <c r="AB179" s="191"/>
      <c r="AC179" s="191"/>
      <c r="AD179" s="191"/>
      <c r="AE179" s="191"/>
    </row>
    <row r="180" ht="15.75" customHeight="1">
      <c r="A180" s="179"/>
      <c r="B180" s="179"/>
      <c r="C180" s="179"/>
      <c r="D180" s="179"/>
      <c r="E180" s="179"/>
      <c r="F180" s="179"/>
      <c r="G180" s="179"/>
      <c r="H180" s="179"/>
      <c r="I180" s="179"/>
      <c r="J180" s="323"/>
      <c r="K180" s="323"/>
      <c r="L180" s="323"/>
      <c r="M180" s="323"/>
      <c r="N180" s="323"/>
      <c r="O180" s="179"/>
      <c r="P180" s="179"/>
      <c r="Q180" s="179"/>
      <c r="R180" s="179"/>
      <c r="S180" s="139"/>
      <c r="T180" s="191"/>
      <c r="U180" s="191"/>
      <c r="V180" s="191"/>
      <c r="W180" s="191"/>
      <c r="X180" s="191"/>
      <c r="Y180" s="191"/>
      <c r="Z180" s="191"/>
      <c r="AA180" s="191"/>
      <c r="AB180" s="191"/>
      <c r="AC180" s="191"/>
      <c r="AD180" s="191"/>
      <c r="AE180" s="191"/>
    </row>
    <row r="181" ht="15.75" customHeight="1">
      <c r="A181" s="179"/>
      <c r="B181" s="179"/>
      <c r="C181" s="179"/>
      <c r="D181" s="179"/>
      <c r="E181" s="179"/>
      <c r="F181" s="179"/>
      <c r="G181" s="179"/>
      <c r="H181" s="179"/>
      <c r="I181" s="179"/>
      <c r="J181" s="323"/>
      <c r="K181" s="323"/>
      <c r="L181" s="323"/>
      <c r="M181" s="323"/>
      <c r="N181" s="323"/>
      <c r="O181" s="179"/>
      <c r="P181" s="179"/>
      <c r="Q181" s="179"/>
      <c r="R181" s="179"/>
      <c r="S181" s="139"/>
      <c r="T181" s="191"/>
      <c r="U181" s="191"/>
      <c r="V181" s="191"/>
      <c r="W181" s="191"/>
      <c r="X181" s="191"/>
      <c r="Y181" s="191"/>
      <c r="Z181" s="191"/>
      <c r="AA181" s="191"/>
      <c r="AB181" s="191"/>
      <c r="AC181" s="191"/>
      <c r="AD181" s="191"/>
      <c r="AE181" s="191"/>
    </row>
    <row r="182" ht="15.75" customHeight="1">
      <c r="A182" s="179"/>
      <c r="B182" s="179"/>
      <c r="C182" s="179"/>
      <c r="D182" s="179"/>
      <c r="E182" s="179"/>
      <c r="F182" s="179"/>
      <c r="G182" s="179"/>
      <c r="H182" s="179"/>
      <c r="I182" s="179"/>
      <c r="J182" s="323"/>
      <c r="K182" s="323"/>
      <c r="L182" s="323"/>
      <c r="M182" s="323"/>
      <c r="N182" s="323"/>
      <c r="O182" s="179"/>
      <c r="P182" s="179"/>
      <c r="Q182" s="179"/>
      <c r="R182" s="179"/>
      <c r="S182" s="139"/>
      <c r="T182" s="191"/>
      <c r="U182" s="191"/>
      <c r="V182" s="191"/>
      <c r="W182" s="191"/>
      <c r="X182" s="191"/>
      <c r="Y182" s="191"/>
      <c r="Z182" s="191"/>
      <c r="AA182" s="191"/>
      <c r="AB182" s="191"/>
      <c r="AC182" s="191"/>
      <c r="AD182" s="191"/>
      <c r="AE182" s="191"/>
    </row>
    <row r="183" ht="15.75" customHeight="1">
      <c r="A183" s="179"/>
      <c r="B183" s="179"/>
      <c r="C183" s="179"/>
      <c r="D183" s="179"/>
      <c r="E183" s="179"/>
      <c r="F183" s="179"/>
      <c r="G183" s="179"/>
      <c r="H183" s="179"/>
      <c r="I183" s="179"/>
      <c r="J183" s="323"/>
      <c r="K183" s="323"/>
      <c r="L183" s="323"/>
      <c r="M183" s="323"/>
      <c r="N183" s="323"/>
      <c r="O183" s="179"/>
      <c r="P183" s="179"/>
      <c r="Q183" s="179"/>
      <c r="R183" s="179"/>
      <c r="S183" s="139"/>
      <c r="T183" s="191"/>
      <c r="U183" s="191"/>
      <c r="V183" s="191"/>
      <c r="W183" s="191"/>
      <c r="X183" s="191"/>
      <c r="Y183" s="191"/>
      <c r="Z183" s="191"/>
      <c r="AA183" s="191"/>
      <c r="AB183" s="191"/>
      <c r="AC183" s="191"/>
      <c r="AD183" s="191"/>
      <c r="AE183" s="191"/>
    </row>
    <row r="184" ht="15.75" customHeight="1">
      <c r="A184" s="179"/>
      <c r="B184" s="179"/>
      <c r="C184" s="179"/>
      <c r="D184" s="179"/>
      <c r="E184" s="179"/>
      <c r="F184" s="179"/>
      <c r="G184" s="179"/>
      <c r="H184" s="179"/>
      <c r="I184" s="179"/>
      <c r="J184" s="323"/>
      <c r="K184" s="323"/>
      <c r="L184" s="323"/>
      <c r="M184" s="323"/>
      <c r="N184" s="323"/>
      <c r="O184" s="179"/>
      <c r="P184" s="179"/>
      <c r="Q184" s="179"/>
      <c r="R184" s="179"/>
      <c r="S184" s="139"/>
      <c r="T184" s="191"/>
      <c r="U184" s="191"/>
      <c r="V184" s="191"/>
      <c r="W184" s="191"/>
      <c r="X184" s="191"/>
      <c r="Y184" s="191"/>
      <c r="Z184" s="191"/>
      <c r="AA184" s="191"/>
      <c r="AB184" s="191"/>
      <c r="AC184" s="191"/>
      <c r="AD184" s="191"/>
      <c r="AE184" s="191"/>
    </row>
    <row r="185" ht="15.75" customHeight="1">
      <c r="A185" s="179"/>
      <c r="B185" s="179"/>
      <c r="C185" s="179"/>
      <c r="D185" s="179"/>
      <c r="E185" s="179"/>
      <c r="F185" s="179"/>
      <c r="G185" s="179"/>
      <c r="H185" s="179"/>
      <c r="I185" s="179"/>
      <c r="J185" s="323"/>
      <c r="K185" s="323"/>
      <c r="L185" s="323"/>
      <c r="M185" s="323"/>
      <c r="N185" s="323"/>
      <c r="O185" s="179"/>
      <c r="P185" s="179"/>
      <c r="Q185" s="179"/>
      <c r="R185" s="179"/>
      <c r="S185" s="139"/>
      <c r="T185" s="191"/>
      <c r="U185" s="191"/>
      <c r="V185" s="191"/>
      <c r="W185" s="191"/>
      <c r="X185" s="191"/>
      <c r="Y185" s="191"/>
      <c r="Z185" s="191"/>
      <c r="AA185" s="191"/>
      <c r="AB185" s="191"/>
      <c r="AC185" s="191"/>
      <c r="AD185" s="191"/>
      <c r="AE185" s="191"/>
    </row>
    <row r="186" ht="15.75" customHeight="1">
      <c r="A186" s="179"/>
      <c r="B186" s="179"/>
      <c r="C186" s="179"/>
      <c r="D186" s="179"/>
      <c r="E186" s="179"/>
      <c r="F186" s="179"/>
      <c r="G186" s="179"/>
      <c r="H186" s="179"/>
      <c r="I186" s="179"/>
      <c r="J186" s="323"/>
      <c r="K186" s="323"/>
      <c r="L186" s="323"/>
      <c r="M186" s="323"/>
      <c r="N186" s="323"/>
      <c r="O186" s="179"/>
      <c r="P186" s="179"/>
      <c r="Q186" s="179"/>
      <c r="R186" s="179"/>
      <c r="S186" s="139"/>
      <c r="T186" s="191"/>
      <c r="U186" s="191"/>
      <c r="V186" s="191"/>
      <c r="W186" s="191"/>
      <c r="X186" s="191"/>
      <c r="Y186" s="191"/>
      <c r="Z186" s="191"/>
      <c r="AA186" s="191"/>
      <c r="AB186" s="191"/>
      <c r="AC186" s="191"/>
      <c r="AD186" s="191"/>
      <c r="AE186" s="191"/>
    </row>
    <row r="187" ht="15.75" customHeight="1">
      <c r="A187" s="179"/>
      <c r="B187" s="179"/>
      <c r="C187" s="179"/>
      <c r="D187" s="179"/>
      <c r="E187" s="179"/>
      <c r="F187" s="179"/>
      <c r="G187" s="179"/>
      <c r="H187" s="179"/>
      <c r="I187" s="179"/>
      <c r="J187" s="323"/>
      <c r="K187" s="323"/>
      <c r="L187" s="323"/>
      <c r="M187" s="323"/>
      <c r="N187" s="323"/>
      <c r="O187" s="179"/>
      <c r="P187" s="179"/>
      <c r="Q187" s="179"/>
      <c r="R187" s="179"/>
      <c r="S187" s="139"/>
      <c r="T187" s="191"/>
      <c r="U187" s="191"/>
      <c r="V187" s="191"/>
      <c r="W187" s="191"/>
      <c r="X187" s="191"/>
      <c r="Y187" s="191"/>
      <c r="Z187" s="191"/>
      <c r="AA187" s="191"/>
      <c r="AB187" s="191"/>
      <c r="AC187" s="191"/>
      <c r="AD187" s="191"/>
      <c r="AE187" s="191"/>
    </row>
    <row r="188" ht="15.75" customHeight="1">
      <c r="A188" s="179"/>
      <c r="B188" s="179"/>
      <c r="C188" s="179"/>
      <c r="D188" s="179"/>
      <c r="E188" s="179"/>
      <c r="F188" s="179"/>
      <c r="G188" s="179"/>
      <c r="H188" s="179"/>
      <c r="I188" s="179"/>
      <c r="J188" s="323"/>
      <c r="K188" s="323"/>
      <c r="L188" s="323"/>
      <c r="M188" s="323"/>
      <c r="N188" s="323"/>
      <c r="O188" s="179"/>
      <c r="P188" s="179"/>
      <c r="Q188" s="179"/>
      <c r="R188" s="179"/>
      <c r="S188" s="139"/>
      <c r="T188" s="191"/>
      <c r="U188" s="191"/>
      <c r="V188" s="191"/>
      <c r="W188" s="191"/>
      <c r="X188" s="191"/>
      <c r="Y188" s="191"/>
      <c r="Z188" s="191"/>
      <c r="AA188" s="191"/>
      <c r="AB188" s="191"/>
      <c r="AC188" s="191"/>
      <c r="AD188" s="191"/>
      <c r="AE188" s="191"/>
    </row>
    <row r="189" ht="15.75" customHeight="1">
      <c r="A189" s="179"/>
      <c r="B189" s="179"/>
      <c r="C189" s="179"/>
      <c r="D189" s="179"/>
      <c r="E189" s="179"/>
      <c r="F189" s="179"/>
      <c r="G189" s="179"/>
      <c r="H189" s="179"/>
      <c r="I189" s="179"/>
      <c r="J189" s="323"/>
      <c r="K189" s="323"/>
      <c r="L189" s="323"/>
      <c r="M189" s="323"/>
      <c r="N189" s="323"/>
      <c r="O189" s="179"/>
      <c r="P189" s="179"/>
      <c r="Q189" s="179"/>
      <c r="R189" s="179"/>
      <c r="S189" s="139"/>
      <c r="T189" s="191"/>
      <c r="U189" s="191"/>
      <c r="V189" s="191"/>
      <c r="W189" s="191"/>
      <c r="X189" s="191"/>
      <c r="Y189" s="191"/>
      <c r="Z189" s="191"/>
      <c r="AA189" s="191"/>
      <c r="AB189" s="191"/>
      <c r="AC189" s="191"/>
      <c r="AD189" s="191"/>
      <c r="AE189" s="191"/>
    </row>
    <row r="190" ht="15.75" customHeight="1">
      <c r="A190" s="179"/>
      <c r="B190" s="179"/>
      <c r="C190" s="179"/>
      <c r="D190" s="179"/>
      <c r="E190" s="179"/>
      <c r="F190" s="179"/>
      <c r="G190" s="179"/>
      <c r="H190" s="179"/>
      <c r="I190" s="179"/>
      <c r="J190" s="323"/>
      <c r="K190" s="323"/>
      <c r="L190" s="323"/>
      <c r="M190" s="323"/>
      <c r="N190" s="323"/>
      <c r="O190" s="179"/>
      <c r="P190" s="179"/>
      <c r="Q190" s="179"/>
      <c r="R190" s="179"/>
      <c r="S190" s="139"/>
      <c r="T190" s="191"/>
      <c r="U190" s="191"/>
      <c r="V190" s="191"/>
      <c r="W190" s="191"/>
      <c r="X190" s="191"/>
      <c r="Y190" s="191"/>
      <c r="Z190" s="191"/>
      <c r="AA190" s="191"/>
      <c r="AB190" s="191"/>
      <c r="AC190" s="191"/>
      <c r="AD190" s="191"/>
      <c r="AE190" s="191"/>
    </row>
    <row r="191" ht="15.75" customHeight="1">
      <c r="A191" s="179"/>
      <c r="B191" s="179"/>
      <c r="C191" s="179"/>
      <c r="D191" s="179"/>
      <c r="E191" s="179"/>
      <c r="F191" s="179"/>
      <c r="G191" s="179"/>
      <c r="H191" s="179"/>
      <c r="I191" s="179"/>
      <c r="J191" s="323"/>
      <c r="K191" s="323"/>
      <c r="L191" s="323"/>
      <c r="M191" s="323"/>
      <c r="N191" s="323"/>
      <c r="O191" s="179"/>
      <c r="P191" s="179"/>
      <c r="Q191" s="179"/>
      <c r="R191" s="179"/>
      <c r="S191" s="139"/>
      <c r="T191" s="191"/>
      <c r="U191" s="191"/>
      <c r="V191" s="191"/>
      <c r="W191" s="191"/>
      <c r="X191" s="191"/>
      <c r="Y191" s="191"/>
      <c r="Z191" s="191"/>
      <c r="AA191" s="191"/>
      <c r="AB191" s="191"/>
      <c r="AC191" s="191"/>
      <c r="AD191" s="191"/>
      <c r="AE191" s="191"/>
    </row>
    <row r="192" ht="15.75" customHeight="1">
      <c r="A192" s="179"/>
      <c r="B192" s="179"/>
      <c r="C192" s="179"/>
      <c r="D192" s="179"/>
      <c r="E192" s="179"/>
      <c r="F192" s="179"/>
      <c r="G192" s="179"/>
      <c r="H192" s="179"/>
      <c r="I192" s="179"/>
      <c r="J192" s="323"/>
      <c r="K192" s="323"/>
      <c r="L192" s="323"/>
      <c r="M192" s="323"/>
      <c r="N192" s="323"/>
      <c r="O192" s="179"/>
      <c r="P192" s="179"/>
      <c r="Q192" s="179"/>
      <c r="R192" s="179"/>
      <c r="S192" s="139"/>
      <c r="T192" s="191"/>
      <c r="U192" s="191"/>
      <c r="V192" s="191"/>
      <c r="W192" s="191"/>
      <c r="X192" s="191"/>
      <c r="Y192" s="191"/>
      <c r="Z192" s="191"/>
      <c r="AA192" s="191"/>
      <c r="AB192" s="191"/>
      <c r="AC192" s="191"/>
      <c r="AD192" s="191"/>
      <c r="AE192" s="191"/>
    </row>
    <row r="193" ht="15.75" customHeight="1">
      <c r="A193" s="179"/>
      <c r="B193" s="179"/>
      <c r="C193" s="179"/>
      <c r="D193" s="179"/>
      <c r="E193" s="179"/>
      <c r="F193" s="179"/>
      <c r="G193" s="179"/>
      <c r="H193" s="179"/>
      <c r="I193" s="179"/>
      <c r="J193" s="323"/>
      <c r="K193" s="323"/>
      <c r="L193" s="323"/>
      <c r="M193" s="323"/>
      <c r="N193" s="323"/>
      <c r="O193" s="179"/>
      <c r="P193" s="179"/>
      <c r="Q193" s="179"/>
      <c r="R193" s="179"/>
      <c r="S193" s="139"/>
      <c r="T193" s="191"/>
      <c r="U193" s="191"/>
      <c r="V193" s="191"/>
      <c r="W193" s="191"/>
      <c r="X193" s="191"/>
      <c r="Y193" s="191"/>
      <c r="Z193" s="191"/>
      <c r="AA193" s="191"/>
      <c r="AB193" s="191"/>
      <c r="AC193" s="191"/>
      <c r="AD193" s="191"/>
      <c r="AE193" s="191"/>
    </row>
    <row r="194" ht="15.75" customHeight="1">
      <c r="A194" s="179"/>
      <c r="B194" s="179"/>
      <c r="C194" s="179"/>
      <c r="D194" s="179"/>
      <c r="E194" s="179"/>
      <c r="F194" s="179"/>
      <c r="G194" s="179"/>
      <c r="H194" s="179"/>
      <c r="I194" s="179"/>
      <c r="J194" s="323"/>
      <c r="K194" s="323"/>
      <c r="L194" s="323"/>
      <c r="M194" s="323"/>
      <c r="N194" s="323"/>
      <c r="O194" s="179"/>
      <c r="P194" s="179"/>
      <c r="Q194" s="179"/>
      <c r="R194" s="179"/>
      <c r="S194" s="139"/>
      <c r="T194" s="191"/>
      <c r="U194" s="191"/>
      <c r="V194" s="191"/>
      <c r="W194" s="191"/>
      <c r="X194" s="191"/>
      <c r="Y194" s="191"/>
      <c r="Z194" s="191"/>
      <c r="AA194" s="191"/>
      <c r="AB194" s="191"/>
      <c r="AC194" s="191"/>
      <c r="AD194" s="191"/>
      <c r="AE194" s="191"/>
    </row>
    <row r="195" ht="15.75" customHeight="1">
      <c r="A195" s="179"/>
      <c r="B195" s="179"/>
      <c r="C195" s="179"/>
      <c r="D195" s="179"/>
      <c r="E195" s="179"/>
      <c r="F195" s="179"/>
      <c r="G195" s="179"/>
      <c r="H195" s="179"/>
      <c r="I195" s="179"/>
      <c r="J195" s="323"/>
      <c r="K195" s="323"/>
      <c r="L195" s="323"/>
      <c r="M195" s="323"/>
      <c r="N195" s="323"/>
      <c r="O195" s="179"/>
      <c r="P195" s="179"/>
      <c r="Q195" s="179"/>
      <c r="R195" s="179"/>
      <c r="S195" s="139"/>
      <c r="T195" s="191"/>
      <c r="U195" s="191"/>
      <c r="V195" s="191"/>
      <c r="W195" s="191"/>
      <c r="X195" s="191"/>
      <c r="Y195" s="191"/>
      <c r="Z195" s="191"/>
      <c r="AA195" s="191"/>
      <c r="AB195" s="191"/>
      <c r="AC195" s="191"/>
      <c r="AD195" s="191"/>
      <c r="AE195" s="191"/>
    </row>
    <row r="196" ht="15.75" customHeight="1">
      <c r="A196" s="179"/>
      <c r="B196" s="179"/>
      <c r="C196" s="179"/>
      <c r="D196" s="179"/>
      <c r="E196" s="179"/>
      <c r="F196" s="179"/>
      <c r="G196" s="179"/>
      <c r="H196" s="179"/>
      <c r="I196" s="179"/>
      <c r="J196" s="323"/>
      <c r="K196" s="323"/>
      <c r="L196" s="323"/>
      <c r="M196" s="323"/>
      <c r="N196" s="323"/>
      <c r="O196" s="179"/>
      <c r="P196" s="179"/>
      <c r="Q196" s="179"/>
      <c r="R196" s="179"/>
      <c r="S196" s="139"/>
      <c r="T196" s="191"/>
      <c r="U196" s="191"/>
      <c r="V196" s="191"/>
      <c r="W196" s="191"/>
      <c r="X196" s="191"/>
      <c r="Y196" s="191"/>
      <c r="Z196" s="191"/>
      <c r="AA196" s="191"/>
      <c r="AB196" s="191"/>
      <c r="AC196" s="191"/>
      <c r="AD196" s="191"/>
      <c r="AE196" s="191"/>
    </row>
    <row r="197" ht="15.75" customHeight="1">
      <c r="A197" s="179"/>
      <c r="B197" s="179"/>
      <c r="C197" s="179"/>
      <c r="D197" s="179"/>
      <c r="E197" s="179"/>
      <c r="F197" s="179"/>
      <c r="G197" s="179"/>
      <c r="H197" s="179"/>
      <c r="I197" s="179"/>
      <c r="J197" s="323"/>
      <c r="K197" s="323"/>
      <c r="L197" s="323"/>
      <c r="M197" s="323"/>
      <c r="N197" s="323"/>
      <c r="O197" s="179"/>
      <c r="P197" s="179"/>
      <c r="Q197" s="179"/>
      <c r="R197" s="179"/>
      <c r="S197" s="139"/>
      <c r="T197" s="191"/>
      <c r="U197" s="191"/>
      <c r="V197" s="191"/>
      <c r="W197" s="191"/>
      <c r="X197" s="191"/>
      <c r="Y197" s="191"/>
      <c r="Z197" s="191"/>
      <c r="AA197" s="191"/>
      <c r="AB197" s="191"/>
      <c r="AC197" s="191"/>
      <c r="AD197" s="191"/>
      <c r="AE197" s="191"/>
    </row>
    <row r="198" ht="15.75" customHeight="1">
      <c r="A198" s="179"/>
      <c r="B198" s="179"/>
      <c r="C198" s="179"/>
      <c r="D198" s="179"/>
      <c r="E198" s="179"/>
      <c r="F198" s="179"/>
      <c r="G198" s="179"/>
      <c r="H198" s="179"/>
      <c r="I198" s="179"/>
      <c r="J198" s="323"/>
      <c r="K198" s="323"/>
      <c r="L198" s="323"/>
      <c r="M198" s="323"/>
      <c r="N198" s="323"/>
      <c r="O198" s="179"/>
      <c r="P198" s="179"/>
      <c r="Q198" s="179"/>
      <c r="R198" s="179"/>
      <c r="S198" s="139"/>
      <c r="T198" s="191"/>
      <c r="U198" s="191"/>
      <c r="V198" s="191"/>
      <c r="W198" s="191"/>
      <c r="X198" s="191"/>
      <c r="Y198" s="191"/>
      <c r="Z198" s="191"/>
      <c r="AA198" s="191"/>
      <c r="AB198" s="191"/>
      <c r="AC198" s="191"/>
      <c r="AD198" s="191"/>
      <c r="AE198" s="191"/>
    </row>
    <row r="199" ht="15.75" customHeight="1">
      <c r="A199" s="179"/>
      <c r="B199" s="179"/>
      <c r="C199" s="179"/>
      <c r="D199" s="179"/>
      <c r="E199" s="179"/>
      <c r="F199" s="179"/>
      <c r="G199" s="179"/>
      <c r="H199" s="179"/>
      <c r="I199" s="179"/>
      <c r="J199" s="323"/>
      <c r="K199" s="323"/>
      <c r="L199" s="323"/>
      <c r="M199" s="323"/>
      <c r="N199" s="323"/>
      <c r="O199" s="179"/>
      <c r="P199" s="179"/>
      <c r="Q199" s="179"/>
      <c r="R199" s="179"/>
      <c r="S199" s="139"/>
      <c r="T199" s="191"/>
      <c r="U199" s="191"/>
      <c r="V199" s="191"/>
      <c r="W199" s="191"/>
      <c r="X199" s="191"/>
      <c r="Y199" s="191"/>
      <c r="Z199" s="191"/>
      <c r="AA199" s="191"/>
      <c r="AB199" s="191"/>
      <c r="AC199" s="191"/>
      <c r="AD199" s="191"/>
      <c r="AE199" s="191"/>
    </row>
    <row r="200" ht="15.75" customHeight="1">
      <c r="A200" s="179"/>
      <c r="B200" s="179"/>
      <c r="C200" s="179"/>
      <c r="D200" s="179"/>
      <c r="E200" s="179"/>
      <c r="F200" s="179"/>
      <c r="G200" s="179"/>
      <c r="H200" s="179"/>
      <c r="I200" s="179"/>
      <c r="J200" s="323"/>
      <c r="K200" s="323"/>
      <c r="L200" s="323"/>
      <c r="M200" s="323"/>
      <c r="N200" s="323"/>
      <c r="O200" s="179"/>
      <c r="P200" s="179"/>
      <c r="Q200" s="179"/>
      <c r="R200" s="179"/>
      <c r="S200" s="139"/>
      <c r="T200" s="191"/>
      <c r="U200" s="191"/>
      <c r="V200" s="191"/>
      <c r="W200" s="191"/>
      <c r="X200" s="191"/>
      <c r="Y200" s="191"/>
      <c r="Z200" s="191"/>
      <c r="AA200" s="191"/>
      <c r="AB200" s="191"/>
      <c r="AC200" s="191"/>
      <c r="AD200" s="191"/>
      <c r="AE200" s="191"/>
    </row>
    <row r="201" ht="15.75" customHeight="1">
      <c r="A201" s="179"/>
      <c r="B201" s="179"/>
      <c r="C201" s="179"/>
      <c r="D201" s="179"/>
      <c r="E201" s="179"/>
      <c r="F201" s="179"/>
      <c r="G201" s="179"/>
      <c r="H201" s="179"/>
      <c r="I201" s="179"/>
      <c r="J201" s="323"/>
      <c r="K201" s="323"/>
      <c r="L201" s="323"/>
      <c r="M201" s="323"/>
      <c r="N201" s="323"/>
      <c r="O201" s="179"/>
      <c r="P201" s="179"/>
      <c r="Q201" s="179"/>
      <c r="R201" s="179"/>
      <c r="S201" s="139"/>
      <c r="T201" s="191"/>
      <c r="U201" s="191"/>
      <c r="V201" s="191"/>
      <c r="W201" s="191"/>
      <c r="X201" s="191"/>
      <c r="Y201" s="191"/>
      <c r="Z201" s="191"/>
      <c r="AA201" s="191"/>
      <c r="AB201" s="191"/>
      <c r="AC201" s="191"/>
      <c r="AD201" s="191"/>
      <c r="AE201" s="191"/>
    </row>
    <row r="202" ht="15.75" customHeight="1">
      <c r="A202" s="179"/>
      <c r="B202" s="179"/>
      <c r="C202" s="179"/>
      <c r="D202" s="179"/>
      <c r="E202" s="179"/>
      <c r="F202" s="179"/>
      <c r="G202" s="179"/>
      <c r="H202" s="179"/>
      <c r="I202" s="179"/>
      <c r="J202" s="323"/>
      <c r="K202" s="323"/>
      <c r="L202" s="323"/>
      <c r="M202" s="323"/>
      <c r="N202" s="323"/>
      <c r="O202" s="179"/>
      <c r="P202" s="179"/>
      <c r="Q202" s="179"/>
      <c r="R202" s="179"/>
      <c r="S202" s="139"/>
      <c r="T202" s="191"/>
      <c r="U202" s="191"/>
      <c r="V202" s="191"/>
      <c r="W202" s="191"/>
      <c r="X202" s="191"/>
      <c r="Y202" s="191"/>
      <c r="Z202" s="191"/>
      <c r="AA202" s="191"/>
      <c r="AB202" s="191"/>
      <c r="AC202" s="191"/>
      <c r="AD202" s="191"/>
      <c r="AE202" s="191"/>
    </row>
    <row r="203" ht="15.75" customHeight="1">
      <c r="A203" s="179"/>
      <c r="B203" s="179"/>
      <c r="C203" s="179"/>
      <c r="D203" s="179"/>
      <c r="E203" s="179"/>
      <c r="F203" s="179"/>
      <c r="G203" s="179"/>
      <c r="H203" s="179"/>
      <c r="I203" s="179"/>
      <c r="J203" s="323"/>
      <c r="K203" s="323"/>
      <c r="L203" s="323"/>
      <c r="M203" s="323"/>
      <c r="N203" s="323"/>
      <c r="O203" s="179"/>
      <c r="P203" s="179"/>
      <c r="Q203" s="179"/>
      <c r="R203" s="179"/>
      <c r="S203" s="139"/>
      <c r="T203" s="191"/>
      <c r="U203" s="191"/>
      <c r="V203" s="191"/>
      <c r="W203" s="191"/>
      <c r="X203" s="191"/>
      <c r="Y203" s="191"/>
      <c r="Z203" s="191"/>
      <c r="AA203" s="191"/>
      <c r="AB203" s="191"/>
      <c r="AC203" s="191"/>
      <c r="AD203" s="191"/>
      <c r="AE203" s="191"/>
    </row>
    <row r="204" ht="15.75" customHeight="1">
      <c r="A204" s="179"/>
      <c r="B204" s="179"/>
      <c r="C204" s="179"/>
      <c r="D204" s="179"/>
      <c r="E204" s="179"/>
      <c r="F204" s="179"/>
      <c r="G204" s="179"/>
      <c r="H204" s="179"/>
      <c r="I204" s="179"/>
      <c r="J204" s="323"/>
      <c r="K204" s="323"/>
      <c r="L204" s="323"/>
      <c r="M204" s="323"/>
      <c r="N204" s="323"/>
      <c r="O204" s="179"/>
      <c r="P204" s="179"/>
      <c r="Q204" s="179"/>
      <c r="R204" s="179"/>
      <c r="S204" s="139"/>
      <c r="T204" s="191"/>
      <c r="U204" s="191"/>
      <c r="V204" s="191"/>
      <c r="W204" s="191"/>
      <c r="X204" s="191"/>
      <c r="Y204" s="191"/>
      <c r="Z204" s="191"/>
      <c r="AA204" s="191"/>
      <c r="AB204" s="191"/>
      <c r="AC204" s="191"/>
      <c r="AD204" s="191"/>
      <c r="AE204" s="191"/>
    </row>
    <row r="205" ht="15.75" customHeight="1">
      <c r="A205" s="179"/>
      <c r="B205" s="179"/>
      <c r="C205" s="179"/>
      <c r="D205" s="179"/>
      <c r="E205" s="179"/>
      <c r="F205" s="179"/>
      <c r="G205" s="179"/>
      <c r="H205" s="179"/>
      <c r="I205" s="179"/>
      <c r="J205" s="323"/>
      <c r="K205" s="323"/>
      <c r="L205" s="323"/>
      <c r="M205" s="323"/>
      <c r="N205" s="323"/>
      <c r="O205" s="179"/>
      <c r="P205" s="179"/>
      <c r="Q205" s="179"/>
      <c r="R205" s="179"/>
      <c r="S205" s="139"/>
      <c r="T205" s="191"/>
      <c r="U205" s="191"/>
      <c r="V205" s="191"/>
      <c r="W205" s="191"/>
      <c r="X205" s="191"/>
      <c r="Y205" s="191"/>
      <c r="Z205" s="191"/>
      <c r="AA205" s="191"/>
      <c r="AB205" s="191"/>
      <c r="AC205" s="191"/>
      <c r="AD205" s="191"/>
      <c r="AE205" s="191"/>
    </row>
    <row r="206" ht="15.75" customHeight="1">
      <c r="A206" s="179"/>
      <c r="B206" s="179"/>
      <c r="C206" s="179"/>
      <c r="D206" s="179"/>
      <c r="E206" s="179"/>
      <c r="F206" s="179"/>
      <c r="G206" s="179"/>
      <c r="H206" s="179"/>
      <c r="I206" s="179"/>
      <c r="J206" s="323"/>
      <c r="K206" s="323"/>
      <c r="L206" s="323"/>
      <c r="M206" s="323"/>
      <c r="N206" s="323"/>
      <c r="O206" s="179"/>
      <c r="P206" s="179"/>
      <c r="Q206" s="179"/>
      <c r="R206" s="179"/>
      <c r="S206" s="139"/>
      <c r="T206" s="191"/>
      <c r="U206" s="191"/>
      <c r="V206" s="191"/>
      <c r="W206" s="191"/>
      <c r="X206" s="191"/>
      <c r="Y206" s="191"/>
      <c r="Z206" s="191"/>
      <c r="AA206" s="191"/>
      <c r="AB206" s="191"/>
      <c r="AC206" s="191"/>
      <c r="AD206" s="191"/>
      <c r="AE206" s="191"/>
    </row>
    <row r="207" ht="15.75" customHeight="1">
      <c r="A207" s="179"/>
      <c r="B207" s="179"/>
      <c r="C207" s="179"/>
      <c r="D207" s="179"/>
      <c r="E207" s="179"/>
      <c r="F207" s="179"/>
      <c r="G207" s="179"/>
      <c r="H207" s="179"/>
      <c r="I207" s="179"/>
      <c r="J207" s="323"/>
      <c r="K207" s="323"/>
      <c r="L207" s="323"/>
      <c r="M207" s="323"/>
      <c r="N207" s="323"/>
      <c r="O207" s="179"/>
      <c r="P207" s="179"/>
      <c r="Q207" s="179"/>
      <c r="R207" s="179"/>
      <c r="S207" s="139"/>
      <c r="T207" s="191"/>
      <c r="U207" s="191"/>
      <c r="V207" s="191"/>
      <c r="W207" s="191"/>
      <c r="X207" s="191"/>
      <c r="Y207" s="191"/>
      <c r="Z207" s="191"/>
      <c r="AA207" s="191"/>
      <c r="AB207" s="191"/>
      <c r="AC207" s="191"/>
      <c r="AD207" s="191"/>
      <c r="AE207" s="191"/>
    </row>
    <row r="208" ht="15.75" customHeight="1">
      <c r="A208" s="179"/>
      <c r="B208" s="179"/>
      <c r="C208" s="179"/>
      <c r="D208" s="179"/>
      <c r="E208" s="179"/>
      <c r="F208" s="179"/>
      <c r="G208" s="179"/>
      <c r="H208" s="179"/>
      <c r="I208" s="179"/>
      <c r="J208" s="323"/>
      <c r="K208" s="323"/>
      <c r="L208" s="323"/>
      <c r="M208" s="323"/>
      <c r="N208" s="323"/>
      <c r="O208" s="179"/>
      <c r="P208" s="179"/>
      <c r="Q208" s="179"/>
      <c r="R208" s="179"/>
      <c r="S208" s="139"/>
      <c r="T208" s="191"/>
      <c r="U208" s="191"/>
      <c r="V208" s="191"/>
      <c r="W208" s="191"/>
      <c r="X208" s="191"/>
      <c r="Y208" s="191"/>
      <c r="Z208" s="191"/>
      <c r="AA208" s="191"/>
      <c r="AB208" s="191"/>
      <c r="AC208" s="191"/>
      <c r="AD208" s="191"/>
      <c r="AE208" s="191"/>
    </row>
    <row r="209" ht="15.75" customHeight="1">
      <c r="A209" s="179"/>
      <c r="B209" s="179"/>
      <c r="C209" s="179"/>
      <c r="D209" s="179"/>
      <c r="E209" s="179"/>
      <c r="F209" s="179"/>
      <c r="G209" s="179"/>
      <c r="H209" s="179"/>
      <c r="I209" s="179"/>
      <c r="J209" s="323"/>
      <c r="K209" s="323"/>
      <c r="L209" s="323"/>
      <c r="M209" s="323"/>
      <c r="N209" s="323"/>
      <c r="O209" s="179"/>
      <c r="P209" s="179"/>
      <c r="Q209" s="179"/>
      <c r="R209" s="179"/>
      <c r="S209" s="139"/>
      <c r="T209" s="191"/>
      <c r="U209" s="191"/>
      <c r="V209" s="191"/>
      <c r="W209" s="191"/>
      <c r="X209" s="191"/>
      <c r="Y209" s="191"/>
      <c r="Z209" s="191"/>
      <c r="AA209" s="191"/>
      <c r="AB209" s="191"/>
      <c r="AC209" s="191"/>
      <c r="AD209" s="191"/>
      <c r="AE209" s="191"/>
    </row>
    <row r="210" ht="15.75" customHeight="1">
      <c r="A210" s="179"/>
      <c r="B210" s="179"/>
      <c r="C210" s="179"/>
      <c r="D210" s="179"/>
      <c r="E210" s="179"/>
      <c r="F210" s="179"/>
      <c r="G210" s="179"/>
      <c r="H210" s="179"/>
      <c r="I210" s="179"/>
      <c r="J210" s="323"/>
      <c r="K210" s="323"/>
      <c r="L210" s="323"/>
      <c r="M210" s="323"/>
      <c r="N210" s="323"/>
      <c r="O210" s="179"/>
      <c r="P210" s="179"/>
      <c r="Q210" s="179"/>
      <c r="R210" s="179"/>
      <c r="S210" s="139"/>
      <c r="T210" s="191"/>
      <c r="U210" s="191"/>
      <c r="V210" s="191"/>
      <c r="W210" s="191"/>
      <c r="X210" s="191"/>
      <c r="Y210" s="191"/>
      <c r="Z210" s="191"/>
      <c r="AA210" s="191"/>
      <c r="AB210" s="191"/>
      <c r="AC210" s="191"/>
      <c r="AD210" s="191"/>
      <c r="AE210" s="191"/>
    </row>
    <row r="211" ht="15.75" customHeight="1">
      <c r="A211" s="179"/>
      <c r="B211" s="179"/>
      <c r="C211" s="179"/>
      <c r="D211" s="179"/>
      <c r="E211" s="179"/>
      <c r="F211" s="179"/>
      <c r="G211" s="179"/>
      <c r="H211" s="179"/>
      <c r="I211" s="179"/>
      <c r="J211" s="323"/>
      <c r="K211" s="323"/>
      <c r="L211" s="323"/>
      <c r="M211" s="323"/>
      <c r="N211" s="323"/>
      <c r="O211" s="179"/>
      <c r="P211" s="179"/>
      <c r="Q211" s="179"/>
      <c r="R211" s="179"/>
      <c r="S211" s="139"/>
      <c r="T211" s="191"/>
      <c r="U211" s="191"/>
      <c r="V211" s="191"/>
      <c r="W211" s="191"/>
      <c r="X211" s="191"/>
      <c r="Y211" s="191"/>
      <c r="Z211" s="191"/>
      <c r="AA211" s="191"/>
      <c r="AB211" s="191"/>
      <c r="AC211" s="191"/>
      <c r="AD211" s="191"/>
      <c r="AE211" s="191"/>
    </row>
    <row r="212" ht="15.75" customHeight="1">
      <c r="A212" s="179"/>
      <c r="B212" s="179"/>
      <c r="C212" s="179"/>
      <c r="D212" s="179"/>
      <c r="E212" s="179"/>
      <c r="F212" s="179"/>
      <c r="G212" s="179"/>
      <c r="H212" s="179"/>
      <c r="I212" s="179"/>
      <c r="J212" s="323"/>
      <c r="K212" s="323"/>
      <c r="L212" s="323"/>
      <c r="M212" s="323"/>
      <c r="N212" s="323"/>
      <c r="O212" s="179"/>
      <c r="P212" s="179"/>
      <c r="Q212" s="179"/>
      <c r="R212" s="179"/>
      <c r="S212" s="139"/>
      <c r="T212" s="191"/>
      <c r="U212" s="191"/>
      <c r="V212" s="191"/>
      <c r="W212" s="191"/>
      <c r="X212" s="191"/>
      <c r="Y212" s="191"/>
      <c r="Z212" s="191"/>
      <c r="AA212" s="191"/>
      <c r="AB212" s="191"/>
      <c r="AC212" s="191"/>
      <c r="AD212" s="191"/>
      <c r="AE212" s="191"/>
    </row>
    <row r="213" ht="15.75" customHeight="1">
      <c r="A213" s="179"/>
      <c r="B213" s="179"/>
      <c r="C213" s="179"/>
      <c r="D213" s="179"/>
      <c r="E213" s="179"/>
      <c r="F213" s="179"/>
      <c r="G213" s="179"/>
      <c r="H213" s="179"/>
      <c r="I213" s="179"/>
      <c r="J213" s="323"/>
      <c r="K213" s="323"/>
      <c r="L213" s="323"/>
      <c r="M213" s="323"/>
      <c r="N213" s="323"/>
      <c r="O213" s="179"/>
      <c r="P213" s="179"/>
      <c r="Q213" s="179"/>
      <c r="R213" s="179"/>
      <c r="S213" s="139"/>
      <c r="T213" s="191"/>
      <c r="U213" s="191"/>
      <c r="V213" s="191"/>
      <c r="W213" s="191"/>
      <c r="X213" s="191"/>
      <c r="Y213" s="191"/>
      <c r="Z213" s="191"/>
      <c r="AA213" s="191"/>
      <c r="AB213" s="191"/>
      <c r="AC213" s="191"/>
      <c r="AD213" s="191"/>
      <c r="AE213" s="191"/>
    </row>
    <row r="214" ht="15.75" customHeight="1">
      <c r="A214" s="179"/>
      <c r="B214" s="179"/>
      <c r="C214" s="179"/>
      <c r="D214" s="179"/>
      <c r="E214" s="179"/>
      <c r="F214" s="179"/>
      <c r="G214" s="179"/>
      <c r="H214" s="179"/>
      <c r="I214" s="179"/>
      <c r="J214" s="323"/>
      <c r="K214" s="323"/>
      <c r="L214" s="323"/>
      <c r="M214" s="323"/>
      <c r="N214" s="323"/>
      <c r="O214" s="179"/>
      <c r="P214" s="179"/>
      <c r="Q214" s="179"/>
      <c r="R214" s="179"/>
      <c r="S214" s="139"/>
      <c r="T214" s="191"/>
      <c r="U214" s="191"/>
      <c r="V214" s="191"/>
      <c r="W214" s="191"/>
      <c r="X214" s="191"/>
      <c r="Y214" s="191"/>
      <c r="Z214" s="191"/>
      <c r="AA214" s="191"/>
      <c r="AB214" s="191"/>
      <c r="AC214" s="191"/>
      <c r="AD214" s="191"/>
      <c r="AE214" s="191"/>
    </row>
    <row r="215" ht="15.75" customHeight="1">
      <c r="A215" s="179"/>
      <c r="B215" s="179"/>
      <c r="C215" s="179"/>
      <c r="D215" s="179"/>
      <c r="E215" s="179"/>
      <c r="F215" s="179"/>
      <c r="G215" s="179"/>
      <c r="H215" s="179"/>
      <c r="I215" s="179"/>
      <c r="J215" s="323"/>
      <c r="K215" s="323"/>
      <c r="L215" s="323"/>
      <c r="M215" s="323"/>
      <c r="N215" s="323"/>
      <c r="O215" s="179"/>
      <c r="P215" s="179"/>
      <c r="Q215" s="179"/>
      <c r="R215" s="179"/>
      <c r="S215" s="139"/>
      <c r="T215" s="191"/>
      <c r="U215" s="191"/>
      <c r="V215" s="191"/>
      <c r="W215" s="191"/>
      <c r="X215" s="191"/>
      <c r="Y215" s="191"/>
      <c r="Z215" s="191"/>
      <c r="AA215" s="191"/>
      <c r="AB215" s="191"/>
      <c r="AC215" s="191"/>
      <c r="AD215" s="191"/>
      <c r="AE215" s="191"/>
    </row>
    <row r="216" ht="15.75" customHeight="1">
      <c r="A216" s="179"/>
      <c r="B216" s="179"/>
      <c r="C216" s="179"/>
      <c r="D216" s="179"/>
      <c r="E216" s="179"/>
      <c r="F216" s="179"/>
      <c r="G216" s="179"/>
      <c r="H216" s="179"/>
      <c r="I216" s="179"/>
      <c r="J216" s="323"/>
      <c r="K216" s="323"/>
      <c r="L216" s="323"/>
      <c r="M216" s="323"/>
      <c r="N216" s="323"/>
      <c r="O216" s="179"/>
      <c r="P216" s="179"/>
      <c r="Q216" s="179"/>
      <c r="R216" s="179"/>
      <c r="S216" s="139"/>
      <c r="T216" s="191"/>
      <c r="U216" s="191"/>
      <c r="V216" s="191"/>
      <c r="W216" s="191"/>
      <c r="X216" s="191"/>
      <c r="Y216" s="191"/>
      <c r="Z216" s="191"/>
      <c r="AA216" s="191"/>
      <c r="AB216" s="191"/>
      <c r="AC216" s="191"/>
      <c r="AD216" s="191"/>
      <c r="AE216" s="191"/>
    </row>
    <row r="217" ht="15.75" customHeight="1">
      <c r="A217" s="179"/>
      <c r="B217" s="179"/>
      <c r="C217" s="179"/>
      <c r="D217" s="179"/>
      <c r="E217" s="179"/>
      <c r="F217" s="179"/>
      <c r="G217" s="179"/>
      <c r="H217" s="179"/>
      <c r="I217" s="179"/>
      <c r="J217" s="323"/>
      <c r="K217" s="323"/>
      <c r="L217" s="323"/>
      <c r="M217" s="323"/>
      <c r="N217" s="323"/>
      <c r="O217" s="179"/>
      <c r="P217" s="179"/>
      <c r="Q217" s="179"/>
      <c r="R217" s="179"/>
      <c r="S217" s="139"/>
      <c r="T217" s="191"/>
      <c r="U217" s="191"/>
      <c r="V217" s="191"/>
      <c r="W217" s="191"/>
      <c r="X217" s="191"/>
      <c r="Y217" s="191"/>
      <c r="Z217" s="191"/>
      <c r="AA217" s="191"/>
      <c r="AB217" s="191"/>
      <c r="AC217" s="191"/>
      <c r="AD217" s="191"/>
      <c r="AE217" s="191"/>
    </row>
    <row r="218" ht="15.75" customHeight="1">
      <c r="A218" s="179"/>
      <c r="B218" s="179"/>
      <c r="C218" s="179"/>
      <c r="D218" s="179"/>
      <c r="E218" s="179"/>
      <c r="F218" s="179"/>
      <c r="G218" s="179"/>
      <c r="H218" s="179"/>
      <c r="I218" s="179"/>
      <c r="J218" s="323"/>
      <c r="K218" s="323"/>
      <c r="L218" s="323"/>
      <c r="M218" s="323"/>
      <c r="N218" s="323"/>
      <c r="O218" s="179"/>
      <c r="P218" s="179"/>
      <c r="Q218" s="179"/>
      <c r="R218" s="179"/>
      <c r="S218" s="139"/>
      <c r="T218" s="191"/>
      <c r="U218" s="191"/>
      <c r="V218" s="191"/>
      <c r="W218" s="191"/>
      <c r="X218" s="191"/>
      <c r="Y218" s="191"/>
      <c r="Z218" s="191"/>
      <c r="AA218" s="191"/>
      <c r="AB218" s="191"/>
      <c r="AC218" s="191"/>
      <c r="AD218" s="191"/>
      <c r="AE218" s="191"/>
    </row>
    <row r="219" ht="15.75" customHeight="1">
      <c r="A219" s="179"/>
      <c r="B219" s="179"/>
      <c r="C219" s="179"/>
      <c r="D219" s="179"/>
      <c r="E219" s="179"/>
      <c r="F219" s="179"/>
      <c r="G219" s="179"/>
      <c r="H219" s="179"/>
      <c r="I219" s="179"/>
      <c r="J219" s="323"/>
      <c r="K219" s="323"/>
      <c r="L219" s="323"/>
      <c r="M219" s="323"/>
      <c r="N219" s="323"/>
      <c r="O219" s="179"/>
      <c r="P219" s="179"/>
      <c r="Q219" s="179"/>
      <c r="R219" s="179"/>
      <c r="S219" s="139"/>
      <c r="T219" s="191"/>
      <c r="U219" s="191"/>
      <c r="V219" s="191"/>
      <c r="W219" s="191"/>
      <c r="X219" s="191"/>
      <c r="Y219" s="191"/>
      <c r="Z219" s="191"/>
      <c r="AA219" s="191"/>
      <c r="AB219" s="191"/>
      <c r="AC219" s="191"/>
      <c r="AD219" s="191"/>
      <c r="AE219" s="191"/>
    </row>
    <row r="220" ht="15.75" customHeight="1">
      <c r="A220" s="179"/>
      <c r="B220" s="179"/>
      <c r="C220" s="179"/>
      <c r="D220" s="179"/>
      <c r="E220" s="179"/>
      <c r="F220" s="179"/>
      <c r="G220" s="179"/>
      <c r="H220" s="179"/>
      <c r="I220" s="179"/>
      <c r="J220" s="323"/>
      <c r="K220" s="323"/>
      <c r="L220" s="323"/>
      <c r="M220" s="323"/>
      <c r="N220" s="323"/>
      <c r="O220" s="179"/>
      <c r="P220" s="179"/>
      <c r="Q220" s="179"/>
      <c r="R220" s="179"/>
      <c r="S220" s="139"/>
      <c r="T220" s="191"/>
      <c r="U220" s="191"/>
      <c r="V220" s="191"/>
      <c r="W220" s="191"/>
      <c r="X220" s="191"/>
      <c r="Y220" s="191"/>
      <c r="Z220" s="191"/>
      <c r="AA220" s="191"/>
      <c r="AB220" s="191"/>
      <c r="AC220" s="191"/>
      <c r="AD220" s="191"/>
      <c r="AE220" s="191"/>
    </row>
    <row r="221" ht="15.75" customHeight="1">
      <c r="A221" s="179"/>
      <c r="B221" s="179"/>
      <c r="C221" s="179"/>
      <c r="D221" s="179"/>
      <c r="E221" s="179"/>
      <c r="F221" s="179"/>
      <c r="G221" s="179"/>
      <c r="H221" s="179"/>
      <c r="I221" s="179"/>
      <c r="J221" s="323"/>
      <c r="K221" s="323"/>
      <c r="L221" s="323"/>
      <c r="M221" s="323"/>
      <c r="N221" s="323"/>
      <c r="O221" s="179"/>
      <c r="P221" s="179"/>
      <c r="Q221" s="179"/>
      <c r="R221" s="179"/>
      <c r="S221" s="139"/>
      <c r="T221" s="191"/>
      <c r="U221" s="191"/>
      <c r="V221" s="191"/>
      <c r="W221" s="191"/>
      <c r="X221" s="191"/>
      <c r="Y221" s="191"/>
      <c r="Z221" s="191"/>
      <c r="AA221" s="191"/>
      <c r="AB221" s="191"/>
      <c r="AC221" s="191"/>
      <c r="AD221" s="191"/>
      <c r="AE221" s="191"/>
    </row>
    <row r="222" ht="15.75" customHeight="1">
      <c r="A222" s="179"/>
      <c r="B222" s="179"/>
      <c r="C222" s="179"/>
      <c r="D222" s="179"/>
      <c r="E222" s="179"/>
      <c r="F222" s="179"/>
      <c r="G222" s="179"/>
      <c r="H222" s="179"/>
      <c r="I222" s="179"/>
      <c r="J222" s="323"/>
      <c r="K222" s="323"/>
      <c r="L222" s="323"/>
      <c r="M222" s="323"/>
      <c r="N222" s="323"/>
      <c r="O222" s="179"/>
      <c r="P222" s="179"/>
      <c r="Q222" s="179"/>
      <c r="R222" s="179"/>
      <c r="S222" s="139"/>
      <c r="T222" s="191"/>
      <c r="U222" s="191"/>
      <c r="V222" s="191"/>
      <c r="W222" s="191"/>
      <c r="X222" s="191"/>
      <c r="Y222" s="191"/>
      <c r="Z222" s="191"/>
      <c r="AA222" s="191"/>
      <c r="AB222" s="191"/>
      <c r="AC222" s="191"/>
      <c r="AD222" s="191"/>
      <c r="AE222" s="191"/>
    </row>
    <row r="223" ht="15.75" customHeight="1">
      <c r="A223" s="179"/>
      <c r="B223" s="179"/>
      <c r="C223" s="179"/>
      <c r="D223" s="179"/>
      <c r="E223" s="179"/>
      <c r="F223" s="179"/>
      <c r="G223" s="179"/>
      <c r="H223" s="179"/>
      <c r="I223" s="179"/>
      <c r="J223" s="323"/>
      <c r="K223" s="323"/>
      <c r="L223" s="323"/>
      <c r="M223" s="323"/>
      <c r="N223" s="323"/>
      <c r="O223" s="179"/>
      <c r="P223" s="179"/>
      <c r="Q223" s="179"/>
      <c r="R223" s="179"/>
      <c r="S223" s="139"/>
      <c r="T223" s="191"/>
      <c r="U223" s="191"/>
      <c r="V223" s="191"/>
      <c r="W223" s="191"/>
      <c r="X223" s="191"/>
      <c r="Y223" s="191"/>
      <c r="Z223" s="191"/>
      <c r="AA223" s="191"/>
      <c r="AB223" s="191"/>
      <c r="AC223" s="191"/>
      <c r="AD223" s="191"/>
      <c r="AE223" s="191"/>
    </row>
    <row r="224" ht="15.75" customHeight="1">
      <c r="A224" s="179"/>
      <c r="B224" s="179"/>
      <c r="C224" s="179"/>
      <c r="D224" s="179"/>
      <c r="E224" s="179"/>
      <c r="F224" s="179"/>
      <c r="G224" s="179"/>
      <c r="H224" s="179"/>
      <c r="I224" s="179"/>
      <c r="J224" s="323"/>
      <c r="K224" s="323"/>
      <c r="L224" s="323"/>
      <c r="M224" s="323"/>
      <c r="N224" s="323"/>
      <c r="O224" s="179"/>
      <c r="P224" s="179"/>
      <c r="Q224" s="179"/>
      <c r="R224" s="179"/>
      <c r="S224" s="139"/>
      <c r="T224" s="191"/>
      <c r="U224" s="191"/>
      <c r="V224" s="191"/>
      <c r="W224" s="191"/>
      <c r="X224" s="191"/>
      <c r="Y224" s="191"/>
      <c r="Z224" s="191"/>
      <c r="AA224" s="191"/>
      <c r="AB224" s="191"/>
      <c r="AC224" s="191"/>
      <c r="AD224" s="191"/>
      <c r="AE224" s="191"/>
    </row>
    <row r="225" ht="15.75" customHeight="1">
      <c r="A225" s="179"/>
      <c r="B225" s="179"/>
      <c r="C225" s="179"/>
      <c r="D225" s="179"/>
      <c r="E225" s="179"/>
      <c r="F225" s="179"/>
      <c r="G225" s="179"/>
      <c r="H225" s="179"/>
      <c r="I225" s="179"/>
      <c r="J225" s="323"/>
      <c r="K225" s="323"/>
      <c r="L225" s="323"/>
      <c r="M225" s="323"/>
      <c r="N225" s="323"/>
      <c r="O225" s="179"/>
      <c r="P225" s="179"/>
      <c r="Q225" s="179"/>
      <c r="R225" s="179"/>
      <c r="S225" s="139"/>
      <c r="T225" s="191"/>
      <c r="U225" s="191"/>
      <c r="V225" s="191"/>
      <c r="W225" s="191"/>
      <c r="X225" s="191"/>
      <c r="Y225" s="191"/>
      <c r="Z225" s="191"/>
      <c r="AA225" s="191"/>
      <c r="AB225" s="191"/>
      <c r="AC225" s="191"/>
      <c r="AD225" s="191"/>
      <c r="AE225" s="191"/>
    </row>
    <row r="226" ht="15.75" customHeight="1">
      <c r="A226" s="179"/>
      <c r="B226" s="179"/>
      <c r="C226" s="179"/>
      <c r="D226" s="179"/>
      <c r="E226" s="179"/>
      <c r="F226" s="179"/>
      <c r="G226" s="179"/>
      <c r="H226" s="179"/>
      <c r="I226" s="179"/>
      <c r="J226" s="323"/>
      <c r="K226" s="323"/>
      <c r="L226" s="323"/>
      <c r="M226" s="323"/>
      <c r="N226" s="323"/>
      <c r="O226" s="179"/>
      <c r="P226" s="179"/>
      <c r="Q226" s="179"/>
      <c r="R226" s="179"/>
      <c r="S226" s="139"/>
      <c r="T226" s="191"/>
      <c r="U226" s="191"/>
      <c r="V226" s="191"/>
      <c r="W226" s="191"/>
      <c r="X226" s="191"/>
      <c r="Y226" s="191"/>
      <c r="Z226" s="191"/>
      <c r="AA226" s="191"/>
      <c r="AB226" s="191"/>
      <c r="AC226" s="191"/>
      <c r="AD226" s="191"/>
      <c r="AE226" s="191"/>
    </row>
    <row r="227" ht="15.75" customHeight="1">
      <c r="A227" s="179"/>
      <c r="B227" s="179"/>
      <c r="C227" s="179"/>
      <c r="D227" s="179"/>
      <c r="E227" s="179"/>
      <c r="F227" s="179"/>
      <c r="G227" s="179"/>
      <c r="H227" s="179"/>
      <c r="I227" s="179"/>
      <c r="J227" s="323"/>
      <c r="K227" s="323"/>
      <c r="L227" s="323"/>
      <c r="M227" s="323"/>
      <c r="N227" s="323"/>
      <c r="O227" s="179"/>
      <c r="P227" s="179"/>
      <c r="Q227" s="179"/>
      <c r="R227" s="179"/>
      <c r="S227" s="139"/>
      <c r="T227" s="191"/>
      <c r="U227" s="191"/>
      <c r="V227" s="191"/>
      <c r="W227" s="191"/>
      <c r="X227" s="191"/>
      <c r="Y227" s="191"/>
      <c r="Z227" s="191"/>
      <c r="AA227" s="191"/>
      <c r="AB227" s="191"/>
      <c r="AC227" s="191"/>
      <c r="AD227" s="191"/>
      <c r="AE227" s="191"/>
    </row>
    <row r="228" ht="15.75" customHeight="1">
      <c r="A228" s="179"/>
      <c r="B228" s="179"/>
      <c r="C228" s="179"/>
      <c r="D228" s="179"/>
      <c r="E228" s="179"/>
      <c r="F228" s="179"/>
      <c r="G228" s="179"/>
      <c r="H228" s="179"/>
      <c r="I228" s="179"/>
      <c r="J228" s="323"/>
      <c r="K228" s="323"/>
      <c r="L228" s="323"/>
      <c r="M228" s="323"/>
      <c r="N228" s="323"/>
      <c r="O228" s="179"/>
      <c r="P228" s="179"/>
      <c r="Q228" s="179"/>
      <c r="R228" s="179"/>
      <c r="S228" s="139"/>
      <c r="T228" s="191"/>
      <c r="U228" s="191"/>
      <c r="V228" s="191"/>
      <c r="W228" s="191"/>
      <c r="X228" s="191"/>
      <c r="Y228" s="191"/>
      <c r="Z228" s="191"/>
      <c r="AA228" s="191"/>
      <c r="AB228" s="191"/>
      <c r="AC228" s="191"/>
      <c r="AD228" s="191"/>
      <c r="AE228" s="191"/>
    </row>
    <row r="229" ht="15.75" customHeight="1">
      <c r="A229" s="179"/>
      <c r="B229" s="179"/>
      <c r="C229" s="179"/>
      <c r="D229" s="179"/>
      <c r="E229" s="179"/>
      <c r="F229" s="179"/>
      <c r="G229" s="179"/>
      <c r="H229" s="179"/>
      <c r="I229" s="179"/>
      <c r="J229" s="323"/>
      <c r="K229" s="323"/>
      <c r="L229" s="323"/>
      <c r="M229" s="323"/>
      <c r="N229" s="323"/>
      <c r="O229" s="179"/>
      <c r="P229" s="179"/>
      <c r="Q229" s="179"/>
      <c r="R229" s="179"/>
      <c r="S229" s="139"/>
      <c r="T229" s="191"/>
      <c r="U229" s="191"/>
      <c r="V229" s="191"/>
      <c r="W229" s="191"/>
      <c r="X229" s="191"/>
      <c r="Y229" s="191"/>
      <c r="Z229" s="191"/>
      <c r="AA229" s="191"/>
      <c r="AB229" s="191"/>
      <c r="AC229" s="191"/>
      <c r="AD229" s="191"/>
      <c r="AE229" s="191"/>
    </row>
    <row r="230" ht="15.75" customHeight="1">
      <c r="A230" s="179"/>
      <c r="B230" s="179"/>
      <c r="C230" s="179"/>
      <c r="D230" s="179"/>
      <c r="E230" s="179"/>
      <c r="F230" s="179"/>
      <c r="G230" s="179"/>
      <c r="H230" s="179"/>
      <c r="I230" s="179"/>
      <c r="J230" s="323"/>
      <c r="K230" s="323"/>
      <c r="L230" s="323"/>
      <c r="M230" s="323"/>
      <c r="N230" s="323"/>
      <c r="O230" s="179"/>
      <c r="P230" s="179"/>
      <c r="Q230" s="179"/>
      <c r="R230" s="179"/>
      <c r="S230" s="139"/>
      <c r="T230" s="191"/>
      <c r="U230" s="191"/>
      <c r="V230" s="191"/>
      <c r="W230" s="191"/>
      <c r="X230" s="191"/>
      <c r="Y230" s="191"/>
      <c r="Z230" s="191"/>
      <c r="AA230" s="191"/>
      <c r="AB230" s="191"/>
      <c r="AC230" s="191"/>
      <c r="AD230" s="191"/>
      <c r="AE230" s="191"/>
    </row>
    <row r="231" ht="15.75" customHeight="1">
      <c r="A231" s="179"/>
      <c r="B231" s="179"/>
      <c r="C231" s="179"/>
      <c r="D231" s="179"/>
      <c r="E231" s="179"/>
      <c r="F231" s="179"/>
      <c r="G231" s="179"/>
      <c r="H231" s="179"/>
      <c r="I231" s="179"/>
      <c r="J231" s="323"/>
      <c r="K231" s="323"/>
      <c r="L231" s="323"/>
      <c r="M231" s="323"/>
      <c r="N231" s="323"/>
      <c r="O231" s="179"/>
      <c r="P231" s="179"/>
      <c r="Q231" s="179"/>
      <c r="R231" s="179"/>
      <c r="S231" s="139"/>
      <c r="T231" s="191"/>
      <c r="U231" s="191"/>
      <c r="V231" s="191"/>
      <c r="W231" s="191"/>
      <c r="X231" s="191"/>
      <c r="Y231" s="191"/>
      <c r="Z231" s="191"/>
      <c r="AA231" s="191"/>
      <c r="AB231" s="191"/>
      <c r="AC231" s="191"/>
      <c r="AD231" s="191"/>
      <c r="AE231" s="191"/>
    </row>
    <row r="232" ht="15.75" customHeight="1">
      <c r="A232" s="179"/>
      <c r="B232" s="179"/>
      <c r="C232" s="179"/>
      <c r="D232" s="179"/>
      <c r="E232" s="179"/>
      <c r="F232" s="179"/>
      <c r="G232" s="179"/>
      <c r="H232" s="179"/>
      <c r="I232" s="179"/>
      <c r="J232" s="323"/>
      <c r="K232" s="323"/>
      <c r="L232" s="323"/>
      <c r="M232" s="323"/>
      <c r="N232" s="323"/>
      <c r="O232" s="179"/>
      <c r="P232" s="179"/>
      <c r="Q232" s="179"/>
      <c r="R232" s="179"/>
      <c r="S232" s="139"/>
      <c r="T232" s="191"/>
      <c r="U232" s="191"/>
      <c r="V232" s="191"/>
      <c r="W232" s="191"/>
      <c r="X232" s="191"/>
      <c r="Y232" s="191"/>
      <c r="Z232" s="191"/>
      <c r="AA232" s="191"/>
      <c r="AB232" s="191"/>
      <c r="AC232" s="191"/>
      <c r="AD232" s="191"/>
      <c r="AE232" s="191"/>
    </row>
    <row r="233" ht="15.75" customHeight="1">
      <c r="A233" s="179"/>
      <c r="B233" s="179"/>
      <c r="C233" s="179"/>
      <c r="D233" s="179"/>
      <c r="E233" s="179"/>
      <c r="F233" s="179"/>
      <c r="G233" s="179"/>
      <c r="H233" s="179"/>
      <c r="I233" s="179"/>
      <c r="J233" s="323"/>
      <c r="K233" s="323"/>
      <c r="L233" s="323"/>
      <c r="M233" s="323"/>
      <c r="N233" s="323"/>
      <c r="O233" s="179"/>
      <c r="P233" s="179"/>
      <c r="Q233" s="179"/>
      <c r="R233" s="179"/>
      <c r="S233" s="139"/>
      <c r="T233" s="191"/>
      <c r="U233" s="191"/>
      <c r="V233" s="191"/>
      <c r="W233" s="191"/>
      <c r="X233" s="191"/>
      <c r="Y233" s="191"/>
      <c r="Z233" s="191"/>
      <c r="AA233" s="191"/>
      <c r="AB233" s="191"/>
      <c r="AC233" s="191"/>
      <c r="AD233" s="191"/>
      <c r="AE233" s="191"/>
    </row>
    <row r="234" ht="15.75" customHeight="1">
      <c r="A234" s="179"/>
      <c r="B234" s="179"/>
      <c r="C234" s="179"/>
      <c r="D234" s="179"/>
      <c r="E234" s="179"/>
      <c r="F234" s="179"/>
      <c r="G234" s="179"/>
      <c r="H234" s="179"/>
      <c r="I234" s="179"/>
      <c r="J234" s="323"/>
      <c r="K234" s="323"/>
      <c r="L234" s="323"/>
      <c r="M234" s="323"/>
      <c r="N234" s="323"/>
      <c r="O234" s="179"/>
      <c r="P234" s="179"/>
      <c r="Q234" s="179"/>
      <c r="R234" s="179"/>
      <c r="S234" s="139"/>
      <c r="T234" s="191"/>
      <c r="U234" s="191"/>
      <c r="V234" s="191"/>
      <c r="W234" s="191"/>
      <c r="X234" s="191"/>
      <c r="Y234" s="191"/>
      <c r="Z234" s="191"/>
      <c r="AA234" s="191"/>
      <c r="AB234" s="191"/>
      <c r="AC234" s="191"/>
      <c r="AD234" s="191"/>
      <c r="AE234" s="191"/>
    </row>
    <row r="235" ht="15.75" customHeight="1">
      <c r="A235" s="179"/>
      <c r="B235" s="179"/>
      <c r="C235" s="179"/>
      <c r="D235" s="179"/>
      <c r="E235" s="179"/>
      <c r="F235" s="179"/>
      <c r="G235" s="179"/>
      <c r="H235" s="179"/>
      <c r="I235" s="179"/>
      <c r="J235" s="323"/>
      <c r="K235" s="323"/>
      <c r="L235" s="323"/>
      <c r="M235" s="323"/>
      <c r="N235" s="323"/>
      <c r="O235" s="179"/>
      <c r="P235" s="179"/>
      <c r="Q235" s="179"/>
      <c r="R235" s="179"/>
      <c r="S235" s="139"/>
      <c r="T235" s="191"/>
      <c r="U235" s="191"/>
      <c r="V235" s="191"/>
      <c r="W235" s="191"/>
      <c r="X235" s="191"/>
      <c r="Y235" s="191"/>
      <c r="Z235" s="191"/>
      <c r="AA235" s="191"/>
      <c r="AB235" s="191"/>
      <c r="AC235" s="191"/>
      <c r="AD235" s="191"/>
      <c r="AE235" s="191"/>
    </row>
    <row r="236" ht="15.75" customHeight="1">
      <c r="A236" s="179"/>
      <c r="B236" s="179"/>
      <c r="C236" s="179"/>
      <c r="D236" s="179"/>
      <c r="E236" s="179"/>
      <c r="F236" s="179"/>
      <c r="G236" s="179"/>
      <c r="H236" s="179"/>
      <c r="I236" s="179"/>
      <c r="J236" s="323"/>
      <c r="K236" s="323"/>
      <c r="L236" s="323"/>
      <c r="M236" s="323"/>
      <c r="N236" s="323"/>
      <c r="O236" s="179"/>
      <c r="P236" s="179"/>
      <c r="Q236" s="179"/>
      <c r="R236" s="179"/>
      <c r="S236" s="139"/>
      <c r="T236" s="191"/>
      <c r="U236" s="191"/>
      <c r="V236" s="191"/>
      <c r="W236" s="191"/>
      <c r="X236" s="191"/>
      <c r="Y236" s="191"/>
      <c r="Z236" s="191"/>
      <c r="AA236" s="191"/>
      <c r="AB236" s="191"/>
      <c r="AC236" s="191"/>
      <c r="AD236" s="191"/>
      <c r="AE236" s="191"/>
    </row>
    <row r="237" ht="15.75" customHeight="1">
      <c r="A237" s="179"/>
      <c r="B237" s="179"/>
      <c r="C237" s="179"/>
      <c r="D237" s="179"/>
      <c r="E237" s="179"/>
      <c r="F237" s="179"/>
      <c r="G237" s="179"/>
      <c r="H237" s="179"/>
      <c r="I237" s="179"/>
      <c r="J237" s="323"/>
      <c r="K237" s="323"/>
      <c r="L237" s="323"/>
      <c r="M237" s="323"/>
      <c r="N237" s="323"/>
      <c r="O237" s="179"/>
      <c r="P237" s="179"/>
      <c r="Q237" s="179"/>
      <c r="R237" s="179"/>
      <c r="S237" s="139"/>
      <c r="T237" s="191"/>
      <c r="U237" s="191"/>
      <c r="V237" s="191"/>
      <c r="W237" s="191"/>
      <c r="X237" s="191"/>
      <c r="Y237" s="191"/>
      <c r="Z237" s="191"/>
      <c r="AA237" s="191"/>
      <c r="AB237" s="191"/>
      <c r="AC237" s="191"/>
      <c r="AD237" s="191"/>
      <c r="AE237" s="191"/>
    </row>
    <row r="238" ht="15.75" customHeight="1">
      <c r="A238" s="179"/>
      <c r="B238" s="179"/>
      <c r="C238" s="179"/>
      <c r="D238" s="179"/>
      <c r="E238" s="179"/>
      <c r="F238" s="179"/>
      <c r="G238" s="179"/>
      <c r="H238" s="179"/>
      <c r="I238" s="179"/>
      <c r="J238" s="323"/>
      <c r="K238" s="323"/>
      <c r="L238" s="323"/>
      <c r="M238" s="323"/>
      <c r="N238" s="323"/>
      <c r="O238" s="179"/>
      <c r="P238" s="179"/>
      <c r="Q238" s="179"/>
      <c r="R238" s="179"/>
      <c r="S238" s="139"/>
      <c r="T238" s="191"/>
      <c r="U238" s="191"/>
      <c r="V238" s="191"/>
      <c r="W238" s="191"/>
      <c r="X238" s="191"/>
      <c r="Y238" s="191"/>
      <c r="Z238" s="191"/>
      <c r="AA238" s="191"/>
      <c r="AB238" s="191"/>
      <c r="AC238" s="191"/>
      <c r="AD238" s="191"/>
      <c r="AE238" s="191"/>
    </row>
    <row r="239" ht="15.75" customHeight="1">
      <c r="A239" s="179"/>
      <c r="B239" s="179"/>
      <c r="C239" s="179"/>
      <c r="D239" s="179"/>
      <c r="E239" s="179"/>
      <c r="F239" s="179"/>
      <c r="G239" s="179"/>
      <c r="H239" s="179"/>
      <c r="I239" s="179"/>
      <c r="J239" s="323"/>
      <c r="K239" s="323"/>
      <c r="L239" s="323"/>
      <c r="M239" s="323"/>
      <c r="N239" s="323"/>
      <c r="O239" s="179"/>
      <c r="P239" s="179"/>
      <c r="Q239" s="179"/>
      <c r="R239" s="179"/>
      <c r="S239" s="139"/>
      <c r="T239" s="191"/>
      <c r="U239" s="191"/>
      <c r="V239" s="191"/>
      <c r="W239" s="191"/>
      <c r="X239" s="191"/>
      <c r="Y239" s="191"/>
      <c r="Z239" s="191"/>
      <c r="AA239" s="191"/>
      <c r="AB239" s="191"/>
      <c r="AC239" s="191"/>
      <c r="AD239" s="191"/>
      <c r="AE239" s="191"/>
    </row>
    <row r="240" ht="15.75" customHeight="1">
      <c r="A240" s="179"/>
      <c r="B240" s="179"/>
      <c r="C240" s="179"/>
      <c r="D240" s="179"/>
      <c r="E240" s="179"/>
      <c r="F240" s="179"/>
      <c r="G240" s="179"/>
      <c r="H240" s="179"/>
      <c r="I240" s="179"/>
      <c r="J240" s="323"/>
      <c r="K240" s="323"/>
      <c r="L240" s="323"/>
      <c r="M240" s="323"/>
      <c r="N240" s="323"/>
      <c r="O240" s="179"/>
      <c r="P240" s="179"/>
      <c r="Q240" s="179"/>
      <c r="R240" s="179"/>
      <c r="S240" s="139"/>
      <c r="T240" s="191"/>
      <c r="U240" s="191"/>
      <c r="V240" s="191"/>
      <c r="W240" s="191"/>
      <c r="X240" s="191"/>
      <c r="Y240" s="191"/>
      <c r="Z240" s="191"/>
      <c r="AA240" s="191"/>
      <c r="AB240" s="191"/>
      <c r="AC240" s="191"/>
      <c r="AD240" s="191"/>
      <c r="AE240" s="191"/>
    </row>
    <row r="241" ht="15.75" customHeight="1">
      <c r="A241" s="179"/>
      <c r="B241" s="179"/>
      <c r="C241" s="179"/>
      <c r="D241" s="179"/>
      <c r="E241" s="179"/>
      <c r="F241" s="179"/>
      <c r="G241" s="179"/>
      <c r="H241" s="179"/>
      <c r="I241" s="179"/>
      <c r="J241" s="323"/>
      <c r="K241" s="323"/>
      <c r="L241" s="323"/>
      <c r="M241" s="323"/>
      <c r="N241" s="323"/>
      <c r="O241" s="179"/>
      <c r="P241" s="179"/>
      <c r="Q241" s="179"/>
      <c r="R241" s="179"/>
      <c r="S241" s="139"/>
      <c r="T241" s="191"/>
      <c r="U241" s="191"/>
      <c r="V241" s="191"/>
      <c r="W241" s="191"/>
      <c r="X241" s="191"/>
      <c r="Y241" s="191"/>
      <c r="Z241" s="191"/>
      <c r="AA241" s="191"/>
      <c r="AB241" s="191"/>
      <c r="AC241" s="191"/>
      <c r="AD241" s="191"/>
      <c r="AE241" s="191"/>
    </row>
    <row r="242" ht="15.75" customHeight="1">
      <c r="A242" s="179"/>
      <c r="B242" s="179"/>
      <c r="C242" s="179"/>
      <c r="D242" s="179"/>
      <c r="E242" s="179"/>
      <c r="F242" s="179"/>
      <c r="G242" s="179"/>
      <c r="H242" s="179"/>
      <c r="I242" s="179"/>
      <c r="J242" s="323"/>
      <c r="K242" s="323"/>
      <c r="L242" s="323"/>
      <c r="M242" s="323"/>
      <c r="N242" s="323"/>
      <c r="O242" s="179"/>
      <c r="P242" s="179"/>
      <c r="Q242" s="179"/>
      <c r="R242" s="179"/>
      <c r="S242" s="139"/>
      <c r="T242" s="191"/>
      <c r="U242" s="191"/>
      <c r="V242" s="191"/>
      <c r="W242" s="191"/>
      <c r="X242" s="191"/>
      <c r="Y242" s="191"/>
      <c r="Z242" s="191"/>
      <c r="AA242" s="191"/>
      <c r="AB242" s="191"/>
      <c r="AC242" s="191"/>
      <c r="AD242" s="191"/>
      <c r="AE242" s="191"/>
    </row>
    <row r="243" ht="15.75" customHeight="1">
      <c r="A243" s="179"/>
      <c r="B243" s="179"/>
      <c r="C243" s="179"/>
      <c r="D243" s="179"/>
      <c r="E243" s="179"/>
      <c r="F243" s="179"/>
      <c r="G243" s="179"/>
      <c r="H243" s="179"/>
      <c r="I243" s="179"/>
      <c r="J243" s="323"/>
      <c r="K243" s="323"/>
      <c r="L243" s="323"/>
      <c r="M243" s="323"/>
      <c r="N243" s="323"/>
      <c r="O243" s="179"/>
      <c r="P243" s="179"/>
      <c r="Q243" s="179"/>
      <c r="R243" s="179"/>
      <c r="S243" s="139"/>
      <c r="T243" s="191"/>
      <c r="U243" s="191"/>
      <c r="V243" s="191"/>
      <c r="W243" s="191"/>
      <c r="X243" s="191"/>
      <c r="Y243" s="191"/>
      <c r="Z243" s="191"/>
      <c r="AA243" s="191"/>
      <c r="AB243" s="191"/>
      <c r="AC243" s="191"/>
      <c r="AD243" s="191"/>
      <c r="AE243" s="191"/>
    </row>
    <row r="244" ht="15.75" customHeight="1">
      <c r="A244" s="179"/>
      <c r="B244" s="179"/>
      <c r="C244" s="179"/>
      <c r="D244" s="179"/>
      <c r="E244" s="179"/>
      <c r="F244" s="179"/>
      <c r="G244" s="179"/>
      <c r="H244" s="179"/>
      <c r="I244" s="179"/>
      <c r="J244" s="323"/>
      <c r="K244" s="323"/>
      <c r="L244" s="323"/>
      <c r="M244" s="323"/>
      <c r="N244" s="323"/>
      <c r="O244" s="179"/>
      <c r="P244" s="179"/>
      <c r="Q244" s="179"/>
      <c r="R244" s="179"/>
      <c r="S244" s="139"/>
      <c r="T244" s="191"/>
      <c r="U244" s="191"/>
      <c r="V244" s="191"/>
      <c r="W244" s="191"/>
      <c r="X244" s="191"/>
      <c r="Y244" s="191"/>
      <c r="Z244" s="191"/>
      <c r="AA244" s="191"/>
      <c r="AB244" s="191"/>
      <c r="AC244" s="191"/>
      <c r="AD244" s="191"/>
      <c r="AE244" s="191"/>
    </row>
    <row r="245" ht="15.75" customHeight="1">
      <c r="A245" s="179"/>
      <c r="B245" s="179"/>
      <c r="C245" s="179"/>
      <c r="D245" s="179"/>
      <c r="E245" s="179"/>
      <c r="F245" s="179"/>
      <c r="G245" s="179"/>
      <c r="H245" s="179"/>
      <c r="I245" s="179"/>
      <c r="J245" s="323"/>
      <c r="K245" s="323"/>
      <c r="L245" s="323"/>
      <c r="M245" s="323"/>
      <c r="N245" s="323"/>
      <c r="O245" s="179"/>
      <c r="P245" s="179"/>
      <c r="Q245" s="179"/>
      <c r="R245" s="179"/>
      <c r="S245" s="139"/>
      <c r="T245" s="191"/>
      <c r="U245" s="191"/>
      <c r="V245" s="191"/>
      <c r="W245" s="191"/>
      <c r="X245" s="191"/>
      <c r="Y245" s="191"/>
      <c r="Z245" s="191"/>
      <c r="AA245" s="191"/>
      <c r="AB245" s="191"/>
      <c r="AC245" s="191"/>
      <c r="AD245" s="191"/>
      <c r="AE245" s="191"/>
    </row>
    <row r="246" ht="15.75" customHeight="1">
      <c r="A246" s="179"/>
      <c r="B246" s="179"/>
      <c r="C246" s="179"/>
      <c r="D246" s="179"/>
      <c r="E246" s="179"/>
      <c r="F246" s="179"/>
      <c r="G246" s="179"/>
      <c r="H246" s="179"/>
      <c r="I246" s="179"/>
      <c r="J246" s="323"/>
      <c r="K246" s="323"/>
      <c r="L246" s="323"/>
      <c r="M246" s="323"/>
      <c r="N246" s="323"/>
      <c r="O246" s="179"/>
      <c r="P246" s="179"/>
      <c r="Q246" s="179"/>
      <c r="R246" s="179"/>
      <c r="S246" s="139"/>
      <c r="T246" s="191"/>
      <c r="U246" s="191"/>
      <c r="V246" s="191"/>
      <c r="W246" s="191"/>
      <c r="X246" s="191"/>
      <c r="Y246" s="191"/>
      <c r="Z246" s="191"/>
      <c r="AA246" s="191"/>
      <c r="AB246" s="191"/>
      <c r="AC246" s="191"/>
      <c r="AD246" s="191"/>
      <c r="AE246" s="191"/>
    </row>
    <row r="247" ht="15.75" customHeight="1">
      <c r="A247" s="179"/>
      <c r="B247" s="179"/>
      <c r="C247" s="179"/>
      <c r="D247" s="179"/>
      <c r="E247" s="179"/>
      <c r="F247" s="179"/>
      <c r="G247" s="179"/>
      <c r="H247" s="179"/>
      <c r="I247" s="179"/>
      <c r="J247" s="323"/>
      <c r="K247" s="323"/>
      <c r="L247" s="323"/>
      <c r="M247" s="323"/>
      <c r="N247" s="323"/>
      <c r="O247" s="179"/>
      <c r="P247" s="179"/>
      <c r="Q247" s="179"/>
      <c r="R247" s="179"/>
      <c r="S247" s="139"/>
      <c r="T247" s="191"/>
      <c r="U247" s="191"/>
      <c r="V247" s="191"/>
      <c r="W247" s="191"/>
      <c r="X247" s="191"/>
      <c r="Y247" s="191"/>
      <c r="Z247" s="191"/>
      <c r="AA247" s="191"/>
      <c r="AB247" s="191"/>
      <c r="AC247" s="191"/>
      <c r="AD247" s="191"/>
      <c r="AE247" s="191"/>
    </row>
    <row r="248" ht="15.75" customHeight="1">
      <c r="A248" s="179"/>
      <c r="B248" s="179"/>
      <c r="C248" s="179"/>
      <c r="D248" s="179"/>
      <c r="E248" s="179"/>
      <c r="F248" s="179"/>
      <c r="G248" s="179"/>
      <c r="H248" s="179"/>
      <c r="I248" s="179"/>
      <c r="J248" s="323"/>
      <c r="K248" s="323"/>
      <c r="L248" s="323"/>
      <c r="M248" s="323"/>
      <c r="N248" s="323"/>
      <c r="O248" s="179"/>
      <c r="P248" s="179"/>
      <c r="Q248" s="179"/>
      <c r="R248" s="179"/>
      <c r="S248" s="139"/>
      <c r="T248" s="191"/>
      <c r="U248" s="191"/>
      <c r="V248" s="191"/>
      <c r="W248" s="191"/>
      <c r="X248" s="191"/>
      <c r="Y248" s="191"/>
      <c r="Z248" s="191"/>
      <c r="AA248" s="191"/>
      <c r="AB248" s="191"/>
      <c r="AC248" s="191"/>
      <c r="AD248" s="191"/>
      <c r="AE248" s="191"/>
    </row>
    <row r="249" ht="15.75" customHeight="1">
      <c r="A249" s="179"/>
      <c r="B249" s="179"/>
      <c r="C249" s="179"/>
      <c r="D249" s="179"/>
      <c r="E249" s="179"/>
      <c r="F249" s="179"/>
      <c r="G249" s="179"/>
      <c r="H249" s="179"/>
      <c r="I249" s="179"/>
      <c r="J249" s="323"/>
      <c r="K249" s="323"/>
      <c r="L249" s="323"/>
      <c r="M249" s="323"/>
      <c r="N249" s="323"/>
      <c r="O249" s="179"/>
      <c r="P249" s="179"/>
      <c r="Q249" s="179"/>
      <c r="R249" s="179"/>
      <c r="S249" s="139"/>
      <c r="T249" s="191"/>
      <c r="U249" s="191"/>
      <c r="V249" s="191"/>
      <c r="W249" s="191"/>
      <c r="X249" s="191"/>
      <c r="Y249" s="191"/>
      <c r="Z249" s="191"/>
      <c r="AA249" s="191"/>
      <c r="AB249" s="191"/>
      <c r="AC249" s="191"/>
      <c r="AD249" s="191"/>
      <c r="AE249" s="191"/>
    </row>
    <row r="250" ht="15.75" customHeight="1">
      <c r="A250" s="179"/>
      <c r="B250" s="179"/>
      <c r="C250" s="179"/>
      <c r="D250" s="179"/>
      <c r="E250" s="179"/>
      <c r="F250" s="179"/>
      <c r="G250" s="179"/>
      <c r="H250" s="179"/>
      <c r="I250" s="179"/>
      <c r="J250" s="323"/>
      <c r="K250" s="323"/>
      <c r="L250" s="323"/>
      <c r="M250" s="323"/>
      <c r="N250" s="323"/>
      <c r="O250" s="179"/>
      <c r="P250" s="179"/>
      <c r="Q250" s="179"/>
      <c r="R250" s="179"/>
      <c r="S250" s="139"/>
      <c r="T250" s="191"/>
      <c r="U250" s="191"/>
      <c r="V250" s="191"/>
      <c r="W250" s="191"/>
      <c r="X250" s="191"/>
      <c r="Y250" s="191"/>
      <c r="Z250" s="191"/>
      <c r="AA250" s="191"/>
      <c r="AB250" s="191"/>
      <c r="AC250" s="191"/>
      <c r="AD250" s="191"/>
      <c r="AE250" s="191"/>
    </row>
    <row r="251" ht="15.75" customHeight="1">
      <c r="A251" s="179"/>
      <c r="B251" s="179"/>
      <c r="C251" s="179"/>
      <c r="D251" s="179"/>
      <c r="E251" s="179"/>
      <c r="F251" s="179"/>
      <c r="G251" s="179"/>
      <c r="H251" s="179"/>
      <c r="I251" s="179"/>
      <c r="J251" s="323"/>
      <c r="K251" s="323"/>
      <c r="L251" s="323"/>
      <c r="M251" s="323"/>
      <c r="N251" s="323"/>
      <c r="O251" s="179"/>
      <c r="P251" s="179"/>
      <c r="Q251" s="179"/>
      <c r="R251" s="179"/>
      <c r="S251" s="139"/>
      <c r="T251" s="191"/>
      <c r="U251" s="191"/>
      <c r="V251" s="191"/>
      <c r="W251" s="191"/>
      <c r="X251" s="191"/>
      <c r="Y251" s="191"/>
      <c r="Z251" s="191"/>
      <c r="AA251" s="191"/>
      <c r="AB251" s="191"/>
      <c r="AC251" s="191"/>
      <c r="AD251" s="191"/>
      <c r="AE251" s="191"/>
    </row>
    <row r="252" ht="15.75" customHeight="1">
      <c r="A252" s="179"/>
      <c r="B252" s="179"/>
      <c r="C252" s="179"/>
      <c r="D252" s="179"/>
      <c r="E252" s="179"/>
      <c r="F252" s="179"/>
      <c r="G252" s="179"/>
      <c r="H252" s="179"/>
      <c r="I252" s="179"/>
      <c r="J252" s="323"/>
      <c r="K252" s="323"/>
      <c r="L252" s="323"/>
      <c r="M252" s="323"/>
      <c r="N252" s="323"/>
      <c r="O252" s="179"/>
      <c r="P252" s="179"/>
      <c r="Q252" s="179"/>
      <c r="R252" s="179"/>
      <c r="S252" s="139"/>
      <c r="T252" s="191"/>
      <c r="U252" s="191"/>
      <c r="V252" s="191"/>
      <c r="W252" s="191"/>
      <c r="X252" s="191"/>
      <c r="Y252" s="191"/>
      <c r="Z252" s="191"/>
      <c r="AA252" s="191"/>
      <c r="AB252" s="191"/>
      <c r="AC252" s="191"/>
      <c r="AD252" s="191"/>
      <c r="AE252" s="191"/>
    </row>
    <row r="253" ht="15.75" customHeight="1">
      <c r="A253" s="179"/>
      <c r="B253" s="179"/>
      <c r="C253" s="179"/>
      <c r="D253" s="179"/>
      <c r="E253" s="179"/>
      <c r="F253" s="179"/>
      <c r="G253" s="179"/>
      <c r="H253" s="179"/>
      <c r="I253" s="179"/>
      <c r="J253" s="323"/>
      <c r="K253" s="323"/>
      <c r="L253" s="323"/>
      <c r="M253" s="323"/>
      <c r="N253" s="323"/>
      <c r="O253" s="179"/>
      <c r="P253" s="179"/>
      <c r="Q253" s="179"/>
      <c r="R253" s="179"/>
      <c r="S253" s="139"/>
      <c r="T253" s="191"/>
      <c r="U253" s="191"/>
      <c r="V253" s="191"/>
      <c r="W253" s="191"/>
      <c r="X253" s="191"/>
      <c r="Y253" s="191"/>
      <c r="Z253" s="191"/>
      <c r="AA253" s="191"/>
      <c r="AB253" s="191"/>
      <c r="AC253" s="191"/>
      <c r="AD253" s="191"/>
      <c r="AE253" s="191"/>
    </row>
    <row r="254" ht="15.75" customHeight="1">
      <c r="A254" s="179"/>
      <c r="B254" s="179"/>
      <c r="C254" s="179"/>
      <c r="D254" s="179"/>
      <c r="E254" s="179"/>
      <c r="F254" s="179"/>
      <c r="G254" s="179"/>
      <c r="H254" s="179"/>
      <c r="I254" s="179"/>
      <c r="J254" s="323"/>
      <c r="K254" s="323"/>
      <c r="L254" s="323"/>
      <c r="M254" s="323"/>
      <c r="N254" s="323"/>
      <c r="O254" s="179"/>
      <c r="P254" s="179"/>
      <c r="Q254" s="179"/>
      <c r="R254" s="179"/>
      <c r="S254" s="139"/>
      <c r="T254" s="191"/>
      <c r="U254" s="191"/>
      <c r="V254" s="191"/>
      <c r="W254" s="191"/>
      <c r="X254" s="191"/>
      <c r="Y254" s="191"/>
      <c r="Z254" s="191"/>
      <c r="AA254" s="191"/>
      <c r="AB254" s="191"/>
      <c r="AC254" s="191"/>
      <c r="AD254" s="191"/>
      <c r="AE254" s="191"/>
    </row>
    <row r="255" ht="15.75" customHeight="1">
      <c r="A255" s="179"/>
      <c r="B255" s="179"/>
      <c r="C255" s="179"/>
      <c r="D255" s="179"/>
      <c r="E255" s="179"/>
      <c r="F255" s="179"/>
      <c r="G255" s="179"/>
      <c r="H255" s="179"/>
      <c r="I255" s="179"/>
      <c r="J255" s="323"/>
      <c r="K255" s="323"/>
      <c r="L255" s="323"/>
      <c r="M255" s="323"/>
      <c r="N255" s="323"/>
      <c r="O255" s="179"/>
      <c r="P255" s="179"/>
      <c r="Q255" s="179"/>
      <c r="R255" s="179"/>
      <c r="S255" s="139"/>
      <c r="T255" s="191"/>
      <c r="U255" s="191"/>
      <c r="V255" s="191"/>
      <c r="W255" s="191"/>
      <c r="X255" s="191"/>
      <c r="Y255" s="191"/>
      <c r="Z255" s="191"/>
      <c r="AA255" s="191"/>
      <c r="AB255" s="191"/>
      <c r="AC255" s="191"/>
      <c r="AD255" s="191"/>
      <c r="AE255" s="191"/>
    </row>
    <row r="256" ht="15.75" customHeight="1">
      <c r="A256" s="179"/>
      <c r="B256" s="179"/>
      <c r="C256" s="179"/>
      <c r="D256" s="179"/>
      <c r="E256" s="179"/>
      <c r="F256" s="179"/>
      <c r="G256" s="179"/>
      <c r="H256" s="179"/>
      <c r="I256" s="179"/>
      <c r="J256" s="323"/>
      <c r="K256" s="323"/>
      <c r="L256" s="323"/>
      <c r="M256" s="323"/>
      <c r="N256" s="323"/>
      <c r="O256" s="179"/>
      <c r="P256" s="179"/>
      <c r="Q256" s="179"/>
      <c r="R256" s="179"/>
      <c r="S256" s="139"/>
      <c r="T256" s="191"/>
      <c r="U256" s="191"/>
      <c r="V256" s="191"/>
      <c r="W256" s="191"/>
      <c r="X256" s="191"/>
      <c r="Y256" s="191"/>
      <c r="Z256" s="191"/>
      <c r="AA256" s="191"/>
      <c r="AB256" s="191"/>
      <c r="AC256" s="191"/>
      <c r="AD256" s="191"/>
      <c r="AE256" s="191"/>
    </row>
    <row r="257" ht="15.75" customHeight="1">
      <c r="A257" s="179"/>
      <c r="B257" s="179"/>
      <c r="C257" s="179"/>
      <c r="D257" s="179"/>
      <c r="E257" s="179"/>
      <c r="F257" s="179"/>
      <c r="G257" s="179"/>
      <c r="H257" s="179"/>
      <c r="I257" s="179"/>
      <c r="J257" s="323"/>
      <c r="K257" s="323"/>
      <c r="L257" s="323"/>
      <c r="M257" s="323"/>
      <c r="N257" s="323"/>
      <c r="O257" s="179"/>
      <c r="P257" s="179"/>
      <c r="Q257" s="179"/>
      <c r="R257" s="179"/>
      <c r="S257" s="139"/>
      <c r="T257" s="191"/>
      <c r="U257" s="191"/>
      <c r="V257" s="191"/>
      <c r="W257" s="191"/>
      <c r="X257" s="191"/>
      <c r="Y257" s="191"/>
      <c r="Z257" s="191"/>
      <c r="AA257" s="191"/>
      <c r="AB257" s="191"/>
      <c r="AC257" s="191"/>
      <c r="AD257" s="191"/>
      <c r="AE257" s="191"/>
    </row>
    <row r="258" ht="15.75" customHeight="1">
      <c r="A258" s="139"/>
      <c r="B258" s="139"/>
      <c r="C258" s="139"/>
      <c r="D258" s="179"/>
      <c r="E258" s="139"/>
      <c r="F258" s="139"/>
      <c r="G258" s="139"/>
      <c r="H258" s="139"/>
      <c r="I258" s="139"/>
      <c r="J258" s="326"/>
      <c r="K258" s="326"/>
      <c r="L258" s="326"/>
      <c r="M258" s="326"/>
      <c r="N258" s="326"/>
      <c r="O258" s="139"/>
      <c r="P258" s="139"/>
      <c r="Q258" s="139"/>
      <c r="R258" s="139"/>
      <c r="S258" s="139"/>
      <c r="T258" s="191"/>
      <c r="U258" s="191"/>
      <c r="V258" s="191"/>
      <c r="W258" s="191"/>
      <c r="X258" s="191"/>
      <c r="Y258" s="191"/>
      <c r="Z258" s="191"/>
      <c r="AA258" s="191"/>
      <c r="AB258" s="191"/>
      <c r="AC258" s="191"/>
      <c r="AD258" s="191"/>
      <c r="AE258" s="191"/>
    </row>
    <row r="259" ht="15.75" customHeight="1">
      <c r="A259" s="139"/>
      <c r="B259" s="139"/>
      <c r="C259" s="139"/>
      <c r="D259" s="179"/>
      <c r="E259" s="139"/>
      <c r="F259" s="139"/>
      <c r="G259" s="139"/>
      <c r="H259" s="139"/>
      <c r="I259" s="139"/>
      <c r="J259" s="326"/>
      <c r="K259" s="326"/>
      <c r="L259" s="326"/>
      <c r="M259" s="326"/>
      <c r="N259" s="326"/>
      <c r="O259" s="139"/>
      <c r="P259" s="139"/>
      <c r="Q259" s="139"/>
      <c r="R259" s="139"/>
      <c r="S259" s="139"/>
      <c r="T259" s="191"/>
      <c r="U259" s="191"/>
      <c r="V259" s="191"/>
      <c r="W259" s="191"/>
      <c r="X259" s="191"/>
      <c r="Y259" s="191"/>
      <c r="Z259" s="191"/>
      <c r="AA259" s="191"/>
      <c r="AB259" s="191"/>
      <c r="AC259" s="191"/>
      <c r="AD259" s="191"/>
      <c r="AE259" s="191"/>
    </row>
    <row r="260" ht="15.75" customHeight="1">
      <c r="J260" s="330"/>
      <c r="K260" s="330"/>
      <c r="L260" s="330"/>
      <c r="M260" s="330"/>
      <c r="N260" s="330"/>
    </row>
    <row r="261" ht="15.75" customHeight="1">
      <c r="J261" s="330"/>
      <c r="K261" s="330"/>
      <c r="L261" s="330"/>
      <c r="M261" s="330"/>
      <c r="N261" s="330"/>
    </row>
    <row r="262" ht="15.75" customHeight="1">
      <c r="J262" s="330"/>
      <c r="K262" s="330"/>
      <c r="L262" s="330"/>
      <c r="M262" s="330"/>
      <c r="N262" s="330"/>
    </row>
    <row r="263" ht="15.75" customHeight="1">
      <c r="J263" s="330"/>
      <c r="K263" s="330"/>
      <c r="L263" s="330"/>
      <c r="M263" s="330"/>
      <c r="N263" s="330"/>
    </row>
    <row r="264" ht="15.75" customHeight="1">
      <c r="J264" s="330"/>
      <c r="K264" s="330"/>
      <c r="L264" s="330"/>
      <c r="M264" s="330"/>
      <c r="N264" s="330"/>
    </row>
    <row r="265" ht="15.75" customHeight="1">
      <c r="J265" s="330"/>
      <c r="K265" s="330"/>
      <c r="L265" s="330"/>
      <c r="M265" s="330"/>
      <c r="N265" s="330"/>
    </row>
    <row r="266" ht="15.75" customHeight="1">
      <c r="J266" s="330"/>
      <c r="K266" s="330"/>
      <c r="L266" s="330"/>
      <c r="M266" s="330"/>
      <c r="N266" s="330"/>
    </row>
    <row r="267" ht="15.75" customHeight="1">
      <c r="J267" s="330"/>
      <c r="K267" s="330"/>
      <c r="L267" s="330"/>
      <c r="M267" s="330"/>
      <c r="N267" s="330"/>
    </row>
    <row r="268" ht="15.75" customHeight="1">
      <c r="J268" s="330"/>
      <c r="K268" s="330"/>
      <c r="L268" s="330"/>
      <c r="M268" s="330"/>
      <c r="N268" s="330"/>
    </row>
    <row r="269" ht="15.75" customHeight="1">
      <c r="J269" s="330"/>
      <c r="K269" s="330"/>
      <c r="L269" s="330"/>
      <c r="M269" s="330"/>
      <c r="N269" s="330"/>
    </row>
    <row r="270" ht="15.75" customHeight="1">
      <c r="J270" s="330"/>
      <c r="K270" s="330"/>
      <c r="L270" s="330"/>
      <c r="M270" s="330"/>
      <c r="N270" s="330"/>
    </row>
    <row r="271" ht="15.75" customHeight="1">
      <c r="J271" s="330"/>
      <c r="K271" s="330"/>
      <c r="L271" s="330"/>
      <c r="M271" s="330"/>
      <c r="N271" s="330"/>
    </row>
    <row r="272" ht="15.75" customHeight="1">
      <c r="J272" s="330"/>
      <c r="K272" s="330"/>
      <c r="L272" s="330"/>
      <c r="M272" s="330"/>
      <c r="N272" s="330"/>
    </row>
    <row r="273" ht="15.75" customHeight="1">
      <c r="J273" s="330"/>
      <c r="K273" s="330"/>
      <c r="L273" s="330"/>
      <c r="M273" s="330"/>
      <c r="N273" s="330"/>
    </row>
    <row r="274" ht="15.75" customHeight="1">
      <c r="J274" s="330"/>
      <c r="K274" s="330"/>
      <c r="L274" s="330"/>
      <c r="M274" s="330"/>
      <c r="N274" s="330"/>
    </row>
    <row r="275" ht="15.75" customHeight="1">
      <c r="J275" s="330"/>
      <c r="K275" s="330"/>
      <c r="L275" s="330"/>
      <c r="M275" s="330"/>
      <c r="N275" s="330"/>
    </row>
    <row r="276" ht="15.75" customHeight="1">
      <c r="J276" s="330"/>
      <c r="K276" s="330"/>
      <c r="L276" s="330"/>
      <c r="M276" s="330"/>
      <c r="N276" s="330"/>
    </row>
    <row r="277" ht="15.75" customHeight="1">
      <c r="J277" s="330"/>
      <c r="K277" s="330"/>
      <c r="L277" s="330"/>
      <c r="M277" s="330"/>
      <c r="N277" s="330"/>
    </row>
    <row r="278" ht="15.75" customHeight="1">
      <c r="J278" s="330"/>
      <c r="K278" s="330"/>
      <c r="L278" s="330"/>
      <c r="M278" s="330"/>
      <c r="N278" s="330"/>
    </row>
    <row r="279" ht="15.75" customHeight="1">
      <c r="J279" s="330"/>
      <c r="K279" s="330"/>
      <c r="L279" s="330"/>
      <c r="M279" s="330"/>
      <c r="N279" s="330"/>
    </row>
    <row r="280" ht="15.75" customHeight="1">
      <c r="J280" s="330"/>
      <c r="K280" s="330"/>
      <c r="L280" s="330"/>
      <c r="M280" s="330"/>
      <c r="N280" s="330"/>
    </row>
    <row r="281" ht="15.75" customHeight="1">
      <c r="J281" s="330"/>
      <c r="K281" s="330"/>
      <c r="L281" s="330"/>
      <c r="M281" s="330"/>
      <c r="N281" s="330"/>
    </row>
    <row r="282" ht="15.75" customHeight="1">
      <c r="J282" s="330"/>
      <c r="K282" s="330"/>
      <c r="L282" s="330"/>
      <c r="M282" s="330"/>
      <c r="N282" s="330"/>
    </row>
    <row r="283" ht="15.75" customHeight="1">
      <c r="J283" s="330"/>
      <c r="K283" s="330"/>
      <c r="L283" s="330"/>
      <c r="M283" s="330"/>
      <c r="N283" s="330"/>
    </row>
    <row r="284" ht="15.75" customHeight="1">
      <c r="J284" s="330"/>
      <c r="K284" s="330"/>
      <c r="L284" s="330"/>
      <c r="M284" s="330"/>
      <c r="N284" s="330"/>
    </row>
    <row r="285" ht="15.75" customHeight="1">
      <c r="J285" s="330"/>
      <c r="K285" s="330"/>
      <c r="L285" s="330"/>
      <c r="M285" s="330"/>
      <c r="N285" s="330"/>
    </row>
    <row r="286" ht="15.75" customHeight="1">
      <c r="J286" s="330"/>
      <c r="K286" s="330"/>
      <c r="L286" s="330"/>
      <c r="M286" s="330"/>
      <c r="N286" s="330"/>
    </row>
    <row r="287" ht="15.75" customHeight="1">
      <c r="J287" s="330"/>
      <c r="K287" s="330"/>
      <c r="L287" s="330"/>
      <c r="M287" s="330"/>
      <c r="N287" s="330"/>
    </row>
    <row r="288" ht="15.75" customHeight="1">
      <c r="J288" s="330"/>
      <c r="K288" s="330"/>
      <c r="L288" s="330"/>
      <c r="M288" s="330"/>
      <c r="N288" s="330"/>
    </row>
    <row r="289" ht="15.75" customHeight="1">
      <c r="J289" s="330"/>
      <c r="K289" s="330"/>
      <c r="L289" s="330"/>
      <c r="M289" s="330"/>
      <c r="N289" s="330"/>
    </row>
    <row r="290" ht="15.75" customHeight="1">
      <c r="J290" s="330"/>
      <c r="K290" s="330"/>
      <c r="L290" s="330"/>
      <c r="M290" s="330"/>
      <c r="N290" s="330"/>
    </row>
    <row r="291" ht="15.75" customHeight="1">
      <c r="J291" s="330"/>
      <c r="K291" s="330"/>
      <c r="L291" s="330"/>
      <c r="M291" s="330"/>
      <c r="N291" s="330"/>
    </row>
    <row r="292" ht="15.75" customHeight="1">
      <c r="J292" s="330"/>
      <c r="K292" s="330"/>
      <c r="L292" s="330"/>
      <c r="M292" s="330"/>
      <c r="N292" s="330"/>
    </row>
    <row r="293" ht="15.75" customHeight="1">
      <c r="J293" s="330"/>
      <c r="K293" s="330"/>
      <c r="L293" s="330"/>
      <c r="M293" s="330"/>
      <c r="N293" s="330"/>
    </row>
    <row r="294" ht="15.75" customHeight="1">
      <c r="J294" s="330"/>
      <c r="K294" s="330"/>
      <c r="L294" s="330"/>
      <c r="M294" s="330"/>
      <c r="N294" s="330"/>
    </row>
    <row r="295" ht="15.75" customHeight="1">
      <c r="J295" s="330"/>
      <c r="K295" s="330"/>
      <c r="L295" s="330"/>
      <c r="M295" s="330"/>
      <c r="N295" s="330"/>
    </row>
    <row r="296" ht="15.75" customHeight="1">
      <c r="J296" s="330"/>
      <c r="K296" s="330"/>
      <c r="L296" s="330"/>
      <c r="M296" s="330"/>
      <c r="N296" s="330"/>
    </row>
    <row r="297" ht="15.75" customHeight="1">
      <c r="J297" s="330"/>
      <c r="K297" s="330"/>
      <c r="L297" s="330"/>
      <c r="M297" s="330"/>
      <c r="N297" s="330"/>
    </row>
    <row r="298" ht="15.75" customHeight="1">
      <c r="J298" s="330"/>
      <c r="K298" s="330"/>
      <c r="L298" s="330"/>
      <c r="M298" s="330"/>
      <c r="N298" s="330"/>
    </row>
    <row r="299" ht="15.75" customHeight="1">
      <c r="J299" s="330"/>
      <c r="K299" s="330"/>
      <c r="L299" s="330"/>
      <c r="M299" s="330"/>
      <c r="N299" s="330"/>
    </row>
    <row r="300" ht="15.75" customHeight="1">
      <c r="J300" s="330"/>
      <c r="K300" s="330"/>
      <c r="L300" s="330"/>
      <c r="M300" s="330"/>
      <c r="N300" s="330"/>
    </row>
    <row r="301" ht="15.75" customHeight="1">
      <c r="J301" s="330"/>
      <c r="K301" s="330"/>
      <c r="L301" s="330"/>
      <c r="M301" s="330"/>
      <c r="N301" s="330"/>
    </row>
    <row r="302" ht="15.75" customHeight="1">
      <c r="J302" s="330"/>
      <c r="K302" s="330"/>
      <c r="L302" s="330"/>
      <c r="M302" s="330"/>
      <c r="N302" s="330"/>
    </row>
    <row r="303" ht="15.75" customHeight="1">
      <c r="J303" s="330"/>
      <c r="K303" s="330"/>
      <c r="L303" s="330"/>
      <c r="M303" s="330"/>
      <c r="N303" s="330"/>
    </row>
    <row r="304" ht="15.75" customHeight="1">
      <c r="J304" s="330"/>
      <c r="K304" s="330"/>
      <c r="L304" s="330"/>
      <c r="M304" s="330"/>
      <c r="N304" s="330"/>
    </row>
    <row r="305" ht="15.75" customHeight="1">
      <c r="J305" s="330"/>
      <c r="K305" s="330"/>
      <c r="L305" s="330"/>
      <c r="M305" s="330"/>
      <c r="N305" s="330"/>
    </row>
    <row r="306" ht="15.75" customHeight="1">
      <c r="J306" s="330"/>
      <c r="K306" s="330"/>
      <c r="L306" s="330"/>
      <c r="M306" s="330"/>
      <c r="N306" s="330"/>
    </row>
    <row r="307" ht="15.75" customHeight="1">
      <c r="J307" s="330"/>
      <c r="K307" s="330"/>
      <c r="L307" s="330"/>
      <c r="M307" s="330"/>
      <c r="N307" s="330"/>
    </row>
    <row r="308" ht="15.75" customHeight="1">
      <c r="J308" s="330"/>
      <c r="K308" s="330"/>
      <c r="L308" s="330"/>
      <c r="M308" s="330"/>
      <c r="N308" s="330"/>
    </row>
    <row r="309" ht="15.75" customHeight="1">
      <c r="J309" s="330"/>
      <c r="K309" s="330"/>
      <c r="L309" s="330"/>
      <c r="M309" s="330"/>
      <c r="N309" s="330"/>
    </row>
    <row r="310" ht="15.75" customHeight="1">
      <c r="J310" s="330"/>
      <c r="K310" s="330"/>
      <c r="L310" s="330"/>
      <c r="M310" s="330"/>
      <c r="N310" s="330"/>
    </row>
    <row r="311" ht="15.75" customHeight="1">
      <c r="J311" s="330"/>
      <c r="K311" s="330"/>
      <c r="L311" s="330"/>
      <c r="M311" s="330"/>
      <c r="N311" s="330"/>
    </row>
    <row r="312" ht="15.75" customHeight="1">
      <c r="J312" s="330"/>
      <c r="K312" s="330"/>
      <c r="L312" s="330"/>
      <c r="M312" s="330"/>
      <c r="N312" s="330"/>
    </row>
    <row r="313" ht="15.75" customHeight="1">
      <c r="J313" s="330"/>
      <c r="K313" s="330"/>
      <c r="L313" s="330"/>
      <c r="M313" s="330"/>
      <c r="N313" s="330"/>
    </row>
    <row r="314" ht="15.75" customHeight="1">
      <c r="J314" s="330"/>
      <c r="K314" s="330"/>
      <c r="L314" s="330"/>
      <c r="M314" s="330"/>
      <c r="N314" s="330"/>
    </row>
    <row r="315" ht="15.75" customHeight="1">
      <c r="J315" s="330"/>
      <c r="K315" s="330"/>
      <c r="L315" s="330"/>
      <c r="M315" s="330"/>
      <c r="N315" s="330"/>
    </row>
    <row r="316" ht="15.75" customHeight="1">
      <c r="J316" s="330"/>
      <c r="K316" s="330"/>
      <c r="L316" s="330"/>
      <c r="M316" s="330"/>
      <c r="N316" s="330"/>
    </row>
    <row r="317" ht="15.75" customHeight="1">
      <c r="J317" s="330"/>
      <c r="K317" s="330"/>
      <c r="L317" s="330"/>
      <c r="M317" s="330"/>
      <c r="N317" s="330"/>
    </row>
    <row r="318" ht="15.75" customHeight="1">
      <c r="J318" s="330"/>
      <c r="K318" s="330"/>
      <c r="L318" s="330"/>
      <c r="M318" s="330"/>
      <c r="N318" s="330"/>
    </row>
    <row r="319" ht="15.75" customHeight="1">
      <c r="J319" s="330"/>
      <c r="K319" s="330"/>
      <c r="L319" s="330"/>
      <c r="M319" s="330"/>
      <c r="N319" s="330"/>
    </row>
    <row r="320" ht="15.75" customHeight="1">
      <c r="J320" s="330"/>
      <c r="K320" s="330"/>
      <c r="L320" s="330"/>
      <c r="M320" s="330"/>
      <c r="N320" s="330"/>
    </row>
    <row r="321" ht="15.75" customHeight="1">
      <c r="J321" s="330"/>
      <c r="K321" s="330"/>
      <c r="L321" s="330"/>
      <c r="M321" s="330"/>
      <c r="N321" s="330"/>
    </row>
    <row r="322" ht="15.75" customHeight="1">
      <c r="J322" s="330"/>
      <c r="K322" s="330"/>
      <c r="L322" s="330"/>
      <c r="M322" s="330"/>
      <c r="N322" s="330"/>
    </row>
    <row r="323" ht="15.75" customHeight="1">
      <c r="J323" s="330"/>
      <c r="K323" s="330"/>
      <c r="L323" s="330"/>
      <c r="M323" s="330"/>
      <c r="N323" s="330"/>
    </row>
    <row r="324" ht="15.75" customHeight="1">
      <c r="J324" s="330"/>
      <c r="K324" s="330"/>
      <c r="L324" s="330"/>
      <c r="M324" s="330"/>
      <c r="N324" s="330"/>
    </row>
    <row r="325" ht="15.75" customHeight="1">
      <c r="J325" s="330"/>
      <c r="K325" s="330"/>
      <c r="L325" s="330"/>
      <c r="M325" s="330"/>
      <c r="N325" s="330"/>
    </row>
    <row r="326" ht="15.75" customHeight="1">
      <c r="J326" s="330"/>
      <c r="K326" s="330"/>
      <c r="L326" s="330"/>
      <c r="M326" s="330"/>
      <c r="N326" s="330"/>
    </row>
    <row r="327" ht="15.75" customHeight="1">
      <c r="J327" s="330"/>
      <c r="K327" s="330"/>
      <c r="L327" s="330"/>
      <c r="M327" s="330"/>
      <c r="N327" s="330"/>
    </row>
    <row r="328" ht="15.75" customHeight="1">
      <c r="J328" s="330"/>
      <c r="K328" s="330"/>
      <c r="L328" s="330"/>
      <c r="M328" s="330"/>
      <c r="N328" s="330"/>
    </row>
    <row r="329" ht="15.75" customHeight="1">
      <c r="J329" s="330"/>
      <c r="K329" s="330"/>
      <c r="L329" s="330"/>
      <c r="M329" s="330"/>
      <c r="N329" s="330"/>
    </row>
    <row r="330" ht="15.75" customHeight="1">
      <c r="J330" s="330"/>
      <c r="K330" s="330"/>
      <c r="L330" s="330"/>
      <c r="M330" s="330"/>
      <c r="N330" s="330"/>
    </row>
    <row r="331" ht="15.75" customHeight="1">
      <c r="J331" s="330"/>
      <c r="K331" s="330"/>
      <c r="L331" s="330"/>
      <c r="M331" s="330"/>
      <c r="N331" s="330"/>
    </row>
    <row r="332" ht="15.75" customHeight="1">
      <c r="J332" s="330"/>
      <c r="K332" s="330"/>
      <c r="L332" s="330"/>
      <c r="M332" s="330"/>
      <c r="N332" s="330"/>
    </row>
    <row r="333" ht="15.75" customHeight="1">
      <c r="J333" s="330"/>
      <c r="K333" s="330"/>
      <c r="L333" s="330"/>
      <c r="M333" s="330"/>
      <c r="N333" s="330"/>
    </row>
    <row r="334" ht="15.75" customHeight="1">
      <c r="J334" s="330"/>
      <c r="K334" s="330"/>
      <c r="L334" s="330"/>
      <c r="M334" s="330"/>
      <c r="N334" s="330"/>
    </row>
    <row r="335" ht="15.75" customHeight="1">
      <c r="J335" s="330"/>
      <c r="K335" s="330"/>
      <c r="L335" s="330"/>
      <c r="M335" s="330"/>
      <c r="N335" s="330"/>
    </row>
    <row r="336" ht="15.75" customHeight="1">
      <c r="J336" s="330"/>
      <c r="K336" s="330"/>
      <c r="L336" s="330"/>
      <c r="M336" s="330"/>
      <c r="N336" s="330"/>
    </row>
    <row r="337" ht="15.75" customHeight="1">
      <c r="J337" s="330"/>
      <c r="K337" s="330"/>
      <c r="L337" s="330"/>
      <c r="M337" s="330"/>
      <c r="N337" s="330"/>
    </row>
    <row r="338" ht="15.75" customHeight="1">
      <c r="J338" s="330"/>
      <c r="K338" s="330"/>
      <c r="L338" s="330"/>
      <c r="M338" s="330"/>
      <c r="N338" s="330"/>
    </row>
    <row r="339" ht="15.75" customHeight="1">
      <c r="J339" s="330"/>
      <c r="K339" s="330"/>
      <c r="L339" s="330"/>
      <c r="M339" s="330"/>
      <c r="N339" s="330"/>
    </row>
    <row r="340" ht="15.75" customHeight="1">
      <c r="J340" s="330"/>
      <c r="K340" s="330"/>
      <c r="L340" s="330"/>
      <c r="M340" s="330"/>
      <c r="N340" s="330"/>
    </row>
    <row r="341" ht="15.75" customHeight="1">
      <c r="J341" s="330"/>
      <c r="K341" s="330"/>
      <c r="L341" s="330"/>
      <c r="M341" s="330"/>
      <c r="N341" s="330"/>
    </row>
    <row r="342" ht="15.75" customHeight="1">
      <c r="J342" s="330"/>
      <c r="K342" s="330"/>
      <c r="L342" s="330"/>
      <c r="M342" s="330"/>
      <c r="N342" s="330"/>
    </row>
    <row r="343" ht="15.75" customHeight="1">
      <c r="J343" s="330"/>
      <c r="K343" s="330"/>
      <c r="L343" s="330"/>
      <c r="M343" s="330"/>
      <c r="N343" s="330"/>
    </row>
    <row r="344" ht="15.75" customHeight="1">
      <c r="J344" s="330"/>
      <c r="K344" s="330"/>
      <c r="L344" s="330"/>
      <c r="M344" s="330"/>
      <c r="N344" s="330"/>
    </row>
    <row r="345" ht="15.75" customHeight="1">
      <c r="J345" s="330"/>
      <c r="K345" s="330"/>
      <c r="L345" s="330"/>
      <c r="M345" s="330"/>
      <c r="N345" s="330"/>
    </row>
    <row r="346" ht="15.75" customHeight="1">
      <c r="J346" s="330"/>
      <c r="K346" s="330"/>
      <c r="L346" s="330"/>
      <c r="M346" s="330"/>
      <c r="N346" s="330"/>
    </row>
    <row r="347" ht="15.75" customHeight="1">
      <c r="J347" s="330"/>
      <c r="K347" s="330"/>
      <c r="L347" s="330"/>
      <c r="M347" s="330"/>
      <c r="N347" s="330"/>
    </row>
    <row r="348" ht="15.75" customHeight="1">
      <c r="J348" s="330"/>
      <c r="K348" s="330"/>
      <c r="L348" s="330"/>
      <c r="M348" s="330"/>
      <c r="N348" s="330"/>
    </row>
    <row r="349" ht="15.75" customHeight="1">
      <c r="J349" s="330"/>
      <c r="K349" s="330"/>
      <c r="L349" s="330"/>
      <c r="M349" s="330"/>
      <c r="N349" s="330"/>
    </row>
    <row r="350" ht="15.75" customHeight="1">
      <c r="J350" s="330"/>
      <c r="K350" s="330"/>
      <c r="L350" s="330"/>
      <c r="M350" s="330"/>
      <c r="N350" s="330"/>
    </row>
    <row r="351" ht="15.75" customHeight="1">
      <c r="J351" s="330"/>
      <c r="K351" s="330"/>
      <c r="L351" s="330"/>
      <c r="M351" s="330"/>
      <c r="N351" s="330"/>
    </row>
    <row r="352" ht="15.75" customHeight="1">
      <c r="J352" s="330"/>
      <c r="K352" s="330"/>
      <c r="L352" s="330"/>
      <c r="M352" s="330"/>
      <c r="N352" s="330"/>
    </row>
    <row r="353" ht="15.75" customHeight="1">
      <c r="J353" s="330"/>
      <c r="K353" s="330"/>
      <c r="L353" s="330"/>
      <c r="M353" s="330"/>
      <c r="N353" s="330"/>
    </row>
    <row r="354" ht="15.75" customHeight="1">
      <c r="J354" s="330"/>
      <c r="K354" s="330"/>
      <c r="L354" s="330"/>
      <c r="M354" s="330"/>
      <c r="N354" s="330"/>
    </row>
    <row r="355" ht="15.75" customHeight="1">
      <c r="J355" s="330"/>
      <c r="K355" s="330"/>
      <c r="L355" s="330"/>
      <c r="M355" s="330"/>
      <c r="N355" s="330"/>
    </row>
    <row r="356" ht="15.75" customHeight="1">
      <c r="J356" s="330"/>
      <c r="K356" s="330"/>
      <c r="L356" s="330"/>
      <c r="M356" s="330"/>
      <c r="N356" s="330"/>
    </row>
    <row r="357" ht="15.75" customHeight="1">
      <c r="J357" s="330"/>
      <c r="K357" s="330"/>
      <c r="L357" s="330"/>
      <c r="M357" s="330"/>
      <c r="N357" s="330"/>
    </row>
    <row r="358" ht="15.75" customHeight="1">
      <c r="J358" s="330"/>
      <c r="K358" s="330"/>
      <c r="L358" s="330"/>
      <c r="M358" s="330"/>
      <c r="N358" s="330"/>
    </row>
    <row r="359" ht="15.75" customHeight="1">
      <c r="J359" s="330"/>
      <c r="K359" s="330"/>
      <c r="L359" s="330"/>
      <c r="M359" s="330"/>
      <c r="N359" s="330"/>
    </row>
    <row r="360" ht="15.75" customHeight="1">
      <c r="J360" s="330"/>
      <c r="K360" s="330"/>
      <c r="L360" s="330"/>
      <c r="M360" s="330"/>
      <c r="N360" s="330"/>
    </row>
    <row r="361" ht="15.75" customHeight="1">
      <c r="J361" s="330"/>
      <c r="K361" s="330"/>
      <c r="L361" s="330"/>
      <c r="M361" s="330"/>
      <c r="N361" s="330"/>
    </row>
    <row r="362" ht="15.75" customHeight="1">
      <c r="J362" s="330"/>
      <c r="K362" s="330"/>
      <c r="L362" s="330"/>
      <c r="M362" s="330"/>
      <c r="N362" s="330"/>
    </row>
    <row r="363" ht="15.75" customHeight="1">
      <c r="J363" s="330"/>
      <c r="K363" s="330"/>
      <c r="L363" s="330"/>
      <c r="M363" s="330"/>
      <c r="N363" s="330"/>
    </row>
    <row r="364" ht="15.75" customHeight="1">
      <c r="J364" s="330"/>
      <c r="K364" s="330"/>
      <c r="L364" s="330"/>
      <c r="M364" s="330"/>
      <c r="N364" s="330"/>
    </row>
    <row r="365" ht="15.75" customHeight="1">
      <c r="J365" s="330"/>
      <c r="K365" s="330"/>
      <c r="L365" s="330"/>
      <c r="M365" s="330"/>
      <c r="N365" s="330"/>
    </row>
    <row r="366" ht="15.75" customHeight="1">
      <c r="J366" s="330"/>
      <c r="K366" s="330"/>
      <c r="L366" s="330"/>
      <c r="M366" s="330"/>
      <c r="N366" s="330"/>
    </row>
    <row r="367" ht="15.75" customHeight="1">
      <c r="J367" s="330"/>
      <c r="K367" s="330"/>
      <c r="L367" s="330"/>
      <c r="M367" s="330"/>
      <c r="N367" s="330"/>
    </row>
    <row r="368" ht="15.75" customHeight="1">
      <c r="J368" s="330"/>
      <c r="K368" s="330"/>
      <c r="L368" s="330"/>
      <c r="M368" s="330"/>
      <c r="N368" s="330"/>
    </row>
    <row r="369" ht="15.75" customHeight="1">
      <c r="J369" s="330"/>
      <c r="K369" s="330"/>
      <c r="L369" s="330"/>
      <c r="M369" s="330"/>
      <c r="N369" s="330"/>
    </row>
    <row r="370" ht="15.75" customHeight="1">
      <c r="J370" s="330"/>
      <c r="K370" s="330"/>
      <c r="L370" s="330"/>
      <c r="M370" s="330"/>
      <c r="N370" s="330"/>
    </row>
    <row r="371" ht="15.75" customHeight="1">
      <c r="J371" s="330"/>
      <c r="K371" s="330"/>
      <c r="L371" s="330"/>
      <c r="M371" s="330"/>
      <c r="N371" s="330"/>
    </row>
    <row r="372" ht="15.75" customHeight="1">
      <c r="J372" s="330"/>
      <c r="K372" s="330"/>
      <c r="L372" s="330"/>
      <c r="M372" s="330"/>
      <c r="N372" s="330"/>
    </row>
    <row r="373" ht="15.75" customHeight="1">
      <c r="J373" s="330"/>
      <c r="K373" s="330"/>
      <c r="L373" s="330"/>
      <c r="M373" s="330"/>
      <c r="N373" s="330"/>
    </row>
    <row r="374" ht="15.75" customHeight="1">
      <c r="J374" s="330"/>
      <c r="K374" s="330"/>
      <c r="L374" s="330"/>
      <c r="M374" s="330"/>
      <c r="N374" s="330"/>
    </row>
    <row r="375" ht="15.75" customHeight="1">
      <c r="J375" s="330"/>
      <c r="K375" s="330"/>
      <c r="L375" s="330"/>
      <c r="M375" s="330"/>
      <c r="N375" s="330"/>
    </row>
    <row r="376" ht="15.75" customHeight="1">
      <c r="J376" s="330"/>
      <c r="K376" s="330"/>
      <c r="L376" s="330"/>
      <c r="M376" s="330"/>
      <c r="N376" s="330"/>
    </row>
    <row r="377" ht="15.75" customHeight="1">
      <c r="J377" s="330"/>
      <c r="K377" s="330"/>
      <c r="L377" s="330"/>
      <c r="M377" s="330"/>
      <c r="N377" s="330"/>
    </row>
    <row r="378" ht="15.75" customHeight="1">
      <c r="J378" s="330"/>
      <c r="K378" s="330"/>
      <c r="L378" s="330"/>
      <c r="M378" s="330"/>
      <c r="N378" s="330"/>
    </row>
    <row r="379" ht="15.75" customHeight="1">
      <c r="J379" s="330"/>
      <c r="K379" s="330"/>
      <c r="L379" s="330"/>
      <c r="M379" s="330"/>
      <c r="N379" s="330"/>
    </row>
    <row r="380" ht="15.75" customHeight="1">
      <c r="J380" s="330"/>
      <c r="K380" s="330"/>
      <c r="L380" s="330"/>
      <c r="M380" s="330"/>
      <c r="N380" s="330"/>
    </row>
    <row r="381" ht="15.75" customHeight="1">
      <c r="J381" s="330"/>
      <c r="K381" s="330"/>
      <c r="L381" s="330"/>
      <c r="M381" s="330"/>
      <c r="N381" s="330"/>
    </row>
    <row r="382" ht="15.75" customHeight="1">
      <c r="J382" s="330"/>
      <c r="K382" s="330"/>
      <c r="L382" s="330"/>
      <c r="M382" s="330"/>
      <c r="N382" s="330"/>
    </row>
    <row r="383" ht="15.75" customHeight="1">
      <c r="J383" s="330"/>
      <c r="K383" s="330"/>
      <c r="L383" s="330"/>
      <c r="M383" s="330"/>
      <c r="N383" s="330"/>
    </row>
    <row r="384" ht="15.75" customHeight="1">
      <c r="J384" s="330"/>
      <c r="K384" s="330"/>
      <c r="L384" s="330"/>
      <c r="M384" s="330"/>
      <c r="N384" s="330"/>
    </row>
    <row r="385" ht="15.75" customHeight="1">
      <c r="J385" s="330"/>
      <c r="K385" s="330"/>
      <c r="L385" s="330"/>
      <c r="M385" s="330"/>
      <c r="N385" s="330"/>
    </row>
    <row r="386" ht="15.75" customHeight="1">
      <c r="J386" s="330"/>
      <c r="K386" s="330"/>
      <c r="L386" s="330"/>
      <c r="M386" s="330"/>
      <c r="N386" s="330"/>
    </row>
    <row r="387" ht="15.75" customHeight="1">
      <c r="J387" s="330"/>
      <c r="K387" s="330"/>
      <c r="L387" s="330"/>
      <c r="M387" s="330"/>
      <c r="N387" s="330"/>
    </row>
    <row r="388" ht="15.75" customHeight="1">
      <c r="J388" s="330"/>
      <c r="K388" s="330"/>
      <c r="L388" s="330"/>
      <c r="M388" s="330"/>
      <c r="N388" s="330"/>
    </row>
    <row r="389" ht="15.75" customHeight="1">
      <c r="J389" s="330"/>
      <c r="K389" s="330"/>
      <c r="L389" s="330"/>
      <c r="M389" s="330"/>
      <c r="N389" s="330"/>
    </row>
    <row r="390" ht="15.75" customHeight="1">
      <c r="J390" s="330"/>
      <c r="K390" s="330"/>
      <c r="L390" s="330"/>
      <c r="M390" s="330"/>
      <c r="N390" s="330"/>
    </row>
    <row r="391" ht="15.75" customHeight="1">
      <c r="J391" s="330"/>
      <c r="K391" s="330"/>
      <c r="L391" s="330"/>
      <c r="M391" s="330"/>
      <c r="N391" s="330"/>
    </row>
    <row r="392" ht="15.75" customHeight="1">
      <c r="J392" s="330"/>
      <c r="K392" s="330"/>
      <c r="L392" s="330"/>
      <c r="M392" s="330"/>
      <c r="N392" s="330"/>
    </row>
    <row r="393" ht="15.75" customHeight="1">
      <c r="J393" s="330"/>
      <c r="K393" s="330"/>
      <c r="L393" s="330"/>
      <c r="M393" s="330"/>
      <c r="N393" s="330"/>
    </row>
    <row r="394" ht="15.75" customHeight="1">
      <c r="J394" s="330"/>
      <c r="K394" s="330"/>
      <c r="L394" s="330"/>
      <c r="M394" s="330"/>
      <c r="N394" s="330"/>
    </row>
    <row r="395" ht="15.75" customHeight="1">
      <c r="J395" s="330"/>
      <c r="K395" s="330"/>
      <c r="L395" s="330"/>
      <c r="M395" s="330"/>
      <c r="N395" s="330"/>
    </row>
    <row r="396" ht="15.75" customHeight="1">
      <c r="J396" s="330"/>
      <c r="K396" s="330"/>
      <c r="L396" s="330"/>
      <c r="M396" s="330"/>
      <c r="N396" s="330"/>
    </row>
    <row r="397" ht="15.75" customHeight="1">
      <c r="J397" s="330"/>
      <c r="K397" s="330"/>
      <c r="L397" s="330"/>
      <c r="M397" s="330"/>
      <c r="N397" s="330"/>
    </row>
    <row r="398" ht="15.75" customHeight="1">
      <c r="J398" s="330"/>
      <c r="K398" s="330"/>
      <c r="L398" s="330"/>
      <c r="M398" s="330"/>
      <c r="N398" s="330"/>
    </row>
    <row r="399" ht="15.75" customHeight="1">
      <c r="J399" s="330"/>
      <c r="K399" s="330"/>
      <c r="L399" s="330"/>
      <c r="M399" s="330"/>
      <c r="N399" s="330"/>
    </row>
    <row r="400" ht="15.75" customHeight="1">
      <c r="J400" s="330"/>
      <c r="K400" s="330"/>
      <c r="L400" s="330"/>
      <c r="M400" s="330"/>
      <c r="N400" s="330"/>
    </row>
    <row r="401" ht="15.75" customHeight="1">
      <c r="J401" s="330"/>
      <c r="K401" s="330"/>
      <c r="L401" s="330"/>
      <c r="M401" s="330"/>
      <c r="N401" s="330"/>
    </row>
    <row r="402" ht="15.75" customHeight="1">
      <c r="J402" s="330"/>
      <c r="K402" s="330"/>
      <c r="L402" s="330"/>
      <c r="M402" s="330"/>
      <c r="N402" s="330"/>
    </row>
    <row r="403" ht="15.75" customHeight="1">
      <c r="J403" s="330"/>
      <c r="K403" s="330"/>
      <c r="L403" s="330"/>
      <c r="M403" s="330"/>
      <c r="N403" s="330"/>
    </row>
    <row r="404" ht="15.75" customHeight="1">
      <c r="J404" s="330"/>
      <c r="K404" s="330"/>
      <c r="L404" s="330"/>
      <c r="M404" s="330"/>
      <c r="N404" s="330"/>
    </row>
    <row r="405" ht="15.75" customHeight="1">
      <c r="J405" s="330"/>
      <c r="K405" s="330"/>
      <c r="L405" s="330"/>
      <c r="M405" s="330"/>
      <c r="N405" s="330"/>
    </row>
    <row r="406" ht="15.75" customHeight="1">
      <c r="J406" s="330"/>
      <c r="K406" s="330"/>
      <c r="L406" s="330"/>
      <c r="M406" s="330"/>
      <c r="N406" s="330"/>
    </row>
    <row r="407" ht="15.75" customHeight="1">
      <c r="J407" s="330"/>
      <c r="K407" s="330"/>
      <c r="L407" s="330"/>
      <c r="M407" s="330"/>
      <c r="N407" s="330"/>
    </row>
    <row r="408" ht="15.75" customHeight="1">
      <c r="J408" s="330"/>
      <c r="K408" s="330"/>
      <c r="L408" s="330"/>
      <c r="M408" s="330"/>
      <c r="N408" s="330"/>
    </row>
    <row r="409" ht="15.75" customHeight="1">
      <c r="J409" s="330"/>
      <c r="K409" s="330"/>
      <c r="L409" s="330"/>
      <c r="M409" s="330"/>
      <c r="N409" s="330"/>
    </row>
    <row r="410" ht="15.75" customHeight="1">
      <c r="J410" s="330"/>
      <c r="K410" s="330"/>
      <c r="L410" s="330"/>
      <c r="M410" s="330"/>
      <c r="N410" s="330"/>
    </row>
    <row r="411" ht="15.75" customHeight="1">
      <c r="J411" s="330"/>
      <c r="K411" s="330"/>
      <c r="L411" s="330"/>
      <c r="M411" s="330"/>
      <c r="N411" s="330"/>
    </row>
    <row r="412" ht="15.75" customHeight="1">
      <c r="J412" s="330"/>
      <c r="K412" s="330"/>
      <c r="L412" s="330"/>
      <c r="M412" s="330"/>
      <c r="N412" s="330"/>
    </row>
    <row r="413" ht="15.75" customHeight="1">
      <c r="J413" s="330"/>
      <c r="K413" s="330"/>
      <c r="L413" s="330"/>
      <c r="M413" s="330"/>
      <c r="N413" s="330"/>
    </row>
    <row r="414" ht="15.75" customHeight="1">
      <c r="J414" s="330"/>
      <c r="K414" s="330"/>
      <c r="L414" s="330"/>
      <c r="M414" s="330"/>
      <c r="N414" s="330"/>
    </row>
    <row r="415" ht="15.75" customHeight="1">
      <c r="J415" s="330"/>
      <c r="K415" s="330"/>
      <c r="L415" s="330"/>
      <c r="M415" s="330"/>
      <c r="N415" s="330"/>
    </row>
    <row r="416" ht="15.75" customHeight="1">
      <c r="J416" s="330"/>
      <c r="K416" s="330"/>
      <c r="L416" s="330"/>
      <c r="M416" s="330"/>
      <c r="N416" s="330"/>
    </row>
    <row r="417" ht="15.75" customHeight="1">
      <c r="J417" s="330"/>
      <c r="K417" s="330"/>
      <c r="L417" s="330"/>
      <c r="M417" s="330"/>
      <c r="N417" s="330"/>
    </row>
    <row r="418" ht="15.75" customHeight="1">
      <c r="J418" s="330"/>
      <c r="K418" s="330"/>
      <c r="L418" s="330"/>
      <c r="M418" s="330"/>
      <c r="N418" s="330"/>
    </row>
    <row r="419" ht="15.75" customHeight="1">
      <c r="J419" s="330"/>
      <c r="K419" s="330"/>
      <c r="L419" s="330"/>
      <c r="M419" s="330"/>
      <c r="N419" s="330"/>
    </row>
    <row r="420" ht="15.75" customHeight="1">
      <c r="J420" s="330"/>
      <c r="K420" s="330"/>
      <c r="L420" s="330"/>
      <c r="M420" s="330"/>
      <c r="N420" s="330"/>
    </row>
    <row r="421" ht="15.75" customHeight="1">
      <c r="J421" s="330"/>
      <c r="K421" s="330"/>
      <c r="L421" s="330"/>
      <c r="M421" s="330"/>
      <c r="N421" s="330"/>
    </row>
    <row r="422" ht="15.75" customHeight="1">
      <c r="J422" s="330"/>
      <c r="K422" s="330"/>
      <c r="L422" s="330"/>
      <c r="M422" s="330"/>
      <c r="N422" s="330"/>
    </row>
    <row r="423" ht="15.75" customHeight="1">
      <c r="J423" s="330"/>
      <c r="K423" s="330"/>
      <c r="L423" s="330"/>
      <c r="M423" s="330"/>
      <c r="N423" s="330"/>
    </row>
    <row r="424" ht="15.75" customHeight="1">
      <c r="J424" s="330"/>
      <c r="K424" s="330"/>
      <c r="L424" s="330"/>
      <c r="M424" s="330"/>
      <c r="N424" s="330"/>
    </row>
    <row r="425" ht="15.75" customHeight="1">
      <c r="J425" s="330"/>
      <c r="K425" s="330"/>
      <c r="L425" s="330"/>
      <c r="M425" s="330"/>
      <c r="N425" s="330"/>
    </row>
    <row r="426" ht="15.75" customHeight="1">
      <c r="J426" s="330"/>
      <c r="K426" s="330"/>
      <c r="L426" s="330"/>
      <c r="M426" s="330"/>
      <c r="N426" s="330"/>
    </row>
    <row r="427" ht="15.75" customHeight="1">
      <c r="J427" s="330"/>
      <c r="K427" s="330"/>
      <c r="L427" s="330"/>
      <c r="M427" s="330"/>
      <c r="N427" s="330"/>
    </row>
    <row r="428" ht="15.75" customHeight="1">
      <c r="J428" s="330"/>
      <c r="K428" s="330"/>
      <c r="L428" s="330"/>
      <c r="M428" s="330"/>
      <c r="N428" s="330"/>
    </row>
    <row r="429" ht="15.75" customHeight="1">
      <c r="J429" s="330"/>
      <c r="K429" s="330"/>
      <c r="L429" s="330"/>
      <c r="M429" s="330"/>
      <c r="N429" s="330"/>
    </row>
    <row r="430" ht="15.75" customHeight="1">
      <c r="J430" s="330"/>
      <c r="K430" s="330"/>
      <c r="L430" s="330"/>
      <c r="M430" s="330"/>
      <c r="N430" s="330"/>
    </row>
    <row r="431" ht="15.75" customHeight="1">
      <c r="J431" s="330"/>
      <c r="K431" s="330"/>
      <c r="L431" s="330"/>
      <c r="M431" s="330"/>
      <c r="N431" s="330"/>
    </row>
    <row r="432" ht="15.75" customHeight="1">
      <c r="J432" s="330"/>
      <c r="K432" s="330"/>
      <c r="L432" s="330"/>
      <c r="M432" s="330"/>
      <c r="N432" s="330"/>
    </row>
    <row r="433" ht="15.75" customHeight="1">
      <c r="J433" s="330"/>
      <c r="K433" s="330"/>
      <c r="L433" s="330"/>
      <c r="M433" s="330"/>
      <c r="N433" s="330"/>
    </row>
    <row r="434" ht="15.75" customHeight="1">
      <c r="J434" s="330"/>
      <c r="K434" s="330"/>
      <c r="L434" s="330"/>
      <c r="M434" s="330"/>
      <c r="N434" s="330"/>
    </row>
    <row r="435" ht="15.75" customHeight="1">
      <c r="J435" s="330"/>
      <c r="K435" s="330"/>
      <c r="L435" s="330"/>
      <c r="M435" s="330"/>
      <c r="N435" s="330"/>
    </row>
    <row r="436" ht="15.75" customHeight="1">
      <c r="J436" s="330"/>
      <c r="K436" s="330"/>
      <c r="L436" s="330"/>
      <c r="M436" s="330"/>
      <c r="N436" s="330"/>
    </row>
    <row r="437" ht="15.75" customHeight="1">
      <c r="J437" s="330"/>
      <c r="K437" s="330"/>
      <c r="L437" s="330"/>
      <c r="M437" s="330"/>
      <c r="N437" s="330"/>
    </row>
    <row r="438" ht="15.75" customHeight="1">
      <c r="J438" s="330"/>
      <c r="K438" s="330"/>
      <c r="L438" s="330"/>
      <c r="M438" s="330"/>
      <c r="N438" s="330"/>
    </row>
    <row r="439" ht="15.75" customHeight="1">
      <c r="J439" s="330"/>
      <c r="K439" s="330"/>
      <c r="L439" s="330"/>
      <c r="M439" s="330"/>
      <c r="N439" s="330"/>
    </row>
    <row r="440" ht="15.75" customHeight="1">
      <c r="J440" s="330"/>
      <c r="K440" s="330"/>
      <c r="L440" s="330"/>
      <c r="M440" s="330"/>
      <c r="N440" s="330"/>
    </row>
    <row r="441" ht="15.75" customHeight="1">
      <c r="J441" s="330"/>
      <c r="K441" s="330"/>
      <c r="L441" s="330"/>
      <c r="M441" s="330"/>
      <c r="N441" s="330"/>
    </row>
    <row r="442" ht="15.75" customHeight="1">
      <c r="J442" s="330"/>
      <c r="K442" s="330"/>
      <c r="L442" s="330"/>
      <c r="M442" s="330"/>
      <c r="N442" s="330"/>
    </row>
    <row r="443" ht="15.75" customHeight="1">
      <c r="J443" s="330"/>
      <c r="K443" s="330"/>
      <c r="L443" s="330"/>
      <c r="M443" s="330"/>
      <c r="N443" s="330"/>
    </row>
    <row r="444" ht="15.75" customHeight="1">
      <c r="J444" s="330"/>
      <c r="K444" s="330"/>
      <c r="L444" s="330"/>
      <c r="M444" s="330"/>
      <c r="N444" s="330"/>
    </row>
    <row r="445" ht="15.75" customHeight="1">
      <c r="J445" s="330"/>
      <c r="K445" s="330"/>
      <c r="L445" s="330"/>
      <c r="M445" s="330"/>
      <c r="N445" s="330"/>
    </row>
    <row r="446" ht="15.75" customHeight="1">
      <c r="J446" s="330"/>
      <c r="K446" s="330"/>
      <c r="L446" s="330"/>
      <c r="M446" s="330"/>
      <c r="N446" s="330"/>
    </row>
    <row r="447" ht="15.75" customHeight="1">
      <c r="J447" s="330"/>
      <c r="K447" s="330"/>
      <c r="L447" s="330"/>
      <c r="M447" s="330"/>
      <c r="N447" s="330"/>
    </row>
    <row r="448" ht="15.75" customHeight="1">
      <c r="J448" s="330"/>
      <c r="K448" s="330"/>
      <c r="L448" s="330"/>
      <c r="M448" s="330"/>
      <c r="N448" s="330"/>
    </row>
    <row r="449" ht="15.75" customHeight="1">
      <c r="J449" s="330"/>
      <c r="K449" s="330"/>
      <c r="L449" s="330"/>
      <c r="M449" s="330"/>
      <c r="N449" s="330"/>
    </row>
    <row r="450" ht="15.75" customHeight="1">
      <c r="J450" s="330"/>
      <c r="K450" s="330"/>
      <c r="L450" s="330"/>
      <c r="M450" s="330"/>
      <c r="N450" s="330"/>
    </row>
    <row r="451" ht="15.75" customHeight="1">
      <c r="J451" s="330"/>
      <c r="K451" s="330"/>
      <c r="L451" s="330"/>
      <c r="M451" s="330"/>
      <c r="N451" s="330"/>
    </row>
    <row r="452" ht="15.75" customHeight="1">
      <c r="J452" s="330"/>
      <c r="K452" s="330"/>
      <c r="L452" s="330"/>
      <c r="M452" s="330"/>
      <c r="N452" s="330"/>
    </row>
    <row r="453" ht="15.75" customHeight="1">
      <c r="J453" s="330"/>
      <c r="K453" s="330"/>
      <c r="L453" s="330"/>
      <c r="M453" s="330"/>
      <c r="N453" s="330"/>
    </row>
    <row r="454" ht="15.75" customHeight="1">
      <c r="J454" s="330"/>
      <c r="K454" s="330"/>
      <c r="L454" s="330"/>
      <c r="M454" s="330"/>
      <c r="N454" s="330"/>
    </row>
    <row r="455" ht="15.75" customHeight="1">
      <c r="J455" s="330"/>
      <c r="K455" s="330"/>
      <c r="L455" s="330"/>
      <c r="M455" s="330"/>
      <c r="N455" s="330"/>
    </row>
    <row r="456" ht="15.75" customHeight="1">
      <c r="J456" s="330"/>
      <c r="K456" s="330"/>
      <c r="L456" s="330"/>
      <c r="M456" s="330"/>
      <c r="N456" s="330"/>
    </row>
    <row r="457" ht="15.75" customHeight="1">
      <c r="J457" s="330"/>
      <c r="K457" s="330"/>
      <c r="L457" s="330"/>
      <c r="M457" s="330"/>
      <c r="N457" s="330"/>
    </row>
    <row r="458" ht="15.75" customHeight="1">
      <c r="J458" s="330"/>
      <c r="K458" s="330"/>
      <c r="L458" s="330"/>
      <c r="M458" s="330"/>
      <c r="N458" s="330"/>
    </row>
    <row r="459" ht="15.75" customHeight="1">
      <c r="J459" s="330"/>
      <c r="K459" s="330"/>
      <c r="L459" s="330"/>
      <c r="M459" s="330"/>
      <c r="N459" s="330"/>
    </row>
    <row r="460" ht="15.75" customHeight="1">
      <c r="J460" s="330"/>
      <c r="K460" s="330"/>
      <c r="L460" s="330"/>
      <c r="M460" s="330"/>
      <c r="N460" s="330"/>
    </row>
    <row r="461" ht="15.75" customHeight="1">
      <c r="J461" s="330"/>
      <c r="K461" s="330"/>
      <c r="L461" s="330"/>
      <c r="M461" s="330"/>
      <c r="N461" s="330"/>
    </row>
    <row r="462" ht="15.75" customHeight="1">
      <c r="J462" s="330"/>
      <c r="K462" s="330"/>
      <c r="L462" s="330"/>
      <c r="M462" s="330"/>
      <c r="N462" s="330"/>
    </row>
    <row r="463" ht="15.75" customHeight="1">
      <c r="J463" s="330"/>
      <c r="K463" s="330"/>
      <c r="L463" s="330"/>
      <c r="M463" s="330"/>
      <c r="N463" s="330"/>
    </row>
    <row r="464" ht="15.75" customHeight="1">
      <c r="J464" s="330"/>
      <c r="K464" s="330"/>
      <c r="L464" s="330"/>
      <c r="M464" s="330"/>
      <c r="N464" s="330"/>
    </row>
    <row r="465" ht="15.75" customHeight="1">
      <c r="J465" s="330"/>
      <c r="K465" s="330"/>
      <c r="L465" s="330"/>
      <c r="M465" s="330"/>
      <c r="N465" s="330"/>
    </row>
    <row r="466" ht="15.75" customHeight="1">
      <c r="J466" s="330"/>
      <c r="K466" s="330"/>
      <c r="L466" s="330"/>
      <c r="M466" s="330"/>
      <c r="N466" s="330"/>
    </row>
    <row r="467" ht="15.75" customHeight="1">
      <c r="J467" s="330"/>
      <c r="K467" s="330"/>
      <c r="L467" s="330"/>
      <c r="M467" s="330"/>
      <c r="N467" s="330"/>
    </row>
    <row r="468" ht="15.75" customHeight="1">
      <c r="J468" s="330"/>
      <c r="K468" s="330"/>
      <c r="L468" s="330"/>
      <c r="M468" s="330"/>
      <c r="N468" s="330"/>
    </row>
    <row r="469" ht="15.75" customHeight="1">
      <c r="J469" s="330"/>
      <c r="K469" s="330"/>
      <c r="L469" s="330"/>
      <c r="M469" s="330"/>
      <c r="N469" s="330"/>
    </row>
    <row r="470" ht="15.75" customHeight="1">
      <c r="J470" s="330"/>
      <c r="K470" s="330"/>
      <c r="L470" s="330"/>
      <c r="M470" s="330"/>
      <c r="N470" s="330"/>
    </row>
    <row r="471" ht="15.75" customHeight="1">
      <c r="J471" s="330"/>
      <c r="K471" s="330"/>
      <c r="L471" s="330"/>
      <c r="M471" s="330"/>
      <c r="N471" s="330"/>
    </row>
    <row r="472" ht="15.75" customHeight="1">
      <c r="J472" s="330"/>
      <c r="K472" s="330"/>
      <c r="L472" s="330"/>
      <c r="M472" s="330"/>
      <c r="N472" s="330"/>
    </row>
    <row r="473" ht="15.75" customHeight="1">
      <c r="J473" s="330"/>
      <c r="K473" s="330"/>
      <c r="L473" s="330"/>
      <c r="M473" s="330"/>
      <c r="N473" s="330"/>
    </row>
    <row r="474" ht="15.75" customHeight="1">
      <c r="J474" s="330"/>
      <c r="K474" s="330"/>
      <c r="L474" s="330"/>
      <c r="M474" s="330"/>
      <c r="N474" s="330"/>
    </row>
    <row r="475" ht="15.75" customHeight="1">
      <c r="J475" s="330"/>
      <c r="K475" s="330"/>
      <c r="L475" s="330"/>
      <c r="M475" s="330"/>
      <c r="N475" s="330"/>
    </row>
    <row r="476" ht="15.75" customHeight="1">
      <c r="J476" s="330"/>
      <c r="K476" s="330"/>
      <c r="L476" s="330"/>
      <c r="M476" s="330"/>
      <c r="N476" s="330"/>
    </row>
    <row r="477" ht="15.75" customHeight="1">
      <c r="J477" s="330"/>
      <c r="K477" s="330"/>
      <c r="L477" s="330"/>
      <c r="M477" s="330"/>
      <c r="N477" s="330"/>
    </row>
    <row r="478" ht="15.75" customHeight="1">
      <c r="J478" s="330"/>
      <c r="K478" s="330"/>
      <c r="L478" s="330"/>
      <c r="M478" s="330"/>
      <c r="N478" s="330"/>
    </row>
    <row r="479" ht="15.75" customHeight="1">
      <c r="J479" s="330"/>
      <c r="K479" s="330"/>
      <c r="L479" s="330"/>
      <c r="M479" s="330"/>
      <c r="N479" s="330"/>
    </row>
    <row r="480" ht="15.75" customHeight="1">
      <c r="J480" s="330"/>
      <c r="K480" s="330"/>
      <c r="L480" s="330"/>
      <c r="M480" s="330"/>
      <c r="N480" s="330"/>
    </row>
    <row r="481" ht="15.75" customHeight="1">
      <c r="J481" s="330"/>
      <c r="K481" s="330"/>
      <c r="L481" s="330"/>
      <c r="M481" s="330"/>
      <c r="N481" s="330"/>
    </row>
    <row r="482" ht="15.75" customHeight="1">
      <c r="J482" s="330"/>
      <c r="K482" s="330"/>
      <c r="L482" s="330"/>
      <c r="M482" s="330"/>
      <c r="N482" s="330"/>
    </row>
    <row r="483" ht="15.75" customHeight="1">
      <c r="J483" s="330"/>
      <c r="K483" s="330"/>
      <c r="L483" s="330"/>
      <c r="M483" s="330"/>
      <c r="N483" s="330"/>
    </row>
    <row r="484" ht="15.75" customHeight="1">
      <c r="J484" s="330"/>
      <c r="K484" s="330"/>
      <c r="L484" s="330"/>
      <c r="M484" s="330"/>
      <c r="N484" s="330"/>
    </row>
    <row r="485" ht="15.75" customHeight="1">
      <c r="J485" s="330"/>
      <c r="K485" s="330"/>
      <c r="L485" s="330"/>
      <c r="M485" s="330"/>
      <c r="N485" s="330"/>
    </row>
    <row r="486" ht="15.75" customHeight="1">
      <c r="J486" s="330"/>
      <c r="K486" s="330"/>
      <c r="L486" s="330"/>
      <c r="M486" s="330"/>
      <c r="N486" s="330"/>
    </row>
    <row r="487" ht="15.75" customHeight="1">
      <c r="J487" s="330"/>
      <c r="K487" s="330"/>
      <c r="L487" s="330"/>
      <c r="M487" s="330"/>
      <c r="N487" s="330"/>
    </row>
    <row r="488" ht="15.75" customHeight="1">
      <c r="J488" s="330"/>
      <c r="K488" s="330"/>
      <c r="L488" s="330"/>
      <c r="M488" s="330"/>
      <c r="N488" s="330"/>
    </row>
    <row r="489" ht="15.75" customHeight="1">
      <c r="J489" s="330"/>
      <c r="K489" s="330"/>
      <c r="L489" s="330"/>
      <c r="M489" s="330"/>
      <c r="N489" s="330"/>
    </row>
    <row r="490" ht="15.75" customHeight="1">
      <c r="J490" s="330"/>
      <c r="K490" s="330"/>
      <c r="L490" s="330"/>
      <c r="M490" s="330"/>
      <c r="N490" s="330"/>
    </row>
    <row r="491" ht="15.75" customHeight="1">
      <c r="J491" s="330"/>
      <c r="K491" s="330"/>
      <c r="L491" s="330"/>
      <c r="M491" s="330"/>
      <c r="N491" s="330"/>
    </row>
    <row r="492" ht="15.75" customHeight="1">
      <c r="J492" s="330"/>
      <c r="K492" s="330"/>
      <c r="L492" s="330"/>
      <c r="M492" s="330"/>
      <c r="N492" s="330"/>
    </row>
    <row r="493" ht="15.75" customHeight="1">
      <c r="J493" s="330"/>
      <c r="K493" s="330"/>
      <c r="L493" s="330"/>
      <c r="M493" s="330"/>
      <c r="N493" s="330"/>
    </row>
    <row r="494" ht="15.75" customHeight="1">
      <c r="J494" s="330"/>
      <c r="K494" s="330"/>
      <c r="L494" s="330"/>
      <c r="M494" s="330"/>
      <c r="N494" s="330"/>
    </row>
    <row r="495" ht="15.75" customHeight="1">
      <c r="J495" s="330"/>
      <c r="K495" s="330"/>
      <c r="L495" s="330"/>
      <c r="M495" s="330"/>
      <c r="N495" s="330"/>
    </row>
    <row r="496" ht="15.75" customHeight="1">
      <c r="J496" s="330"/>
      <c r="K496" s="330"/>
      <c r="L496" s="330"/>
      <c r="M496" s="330"/>
      <c r="N496" s="330"/>
    </row>
    <row r="497" ht="15.75" customHeight="1">
      <c r="J497" s="330"/>
      <c r="K497" s="330"/>
      <c r="L497" s="330"/>
      <c r="M497" s="330"/>
      <c r="N497" s="330"/>
    </row>
    <row r="498" ht="15.75" customHeight="1">
      <c r="J498" s="330"/>
      <c r="K498" s="330"/>
      <c r="L498" s="330"/>
      <c r="M498" s="330"/>
      <c r="N498" s="330"/>
    </row>
    <row r="499" ht="15.75" customHeight="1">
      <c r="J499" s="330"/>
      <c r="K499" s="330"/>
      <c r="L499" s="330"/>
      <c r="M499" s="330"/>
      <c r="N499" s="330"/>
    </row>
    <row r="500" ht="15.75" customHeight="1">
      <c r="J500" s="330"/>
      <c r="K500" s="330"/>
      <c r="L500" s="330"/>
      <c r="M500" s="330"/>
      <c r="N500" s="330"/>
    </row>
    <row r="501" ht="15.75" customHeight="1">
      <c r="J501" s="330"/>
      <c r="K501" s="330"/>
      <c r="L501" s="330"/>
      <c r="M501" s="330"/>
      <c r="N501" s="330"/>
    </row>
    <row r="502" ht="15.75" customHeight="1">
      <c r="J502" s="330"/>
      <c r="K502" s="330"/>
      <c r="L502" s="330"/>
      <c r="M502" s="330"/>
      <c r="N502" s="330"/>
    </row>
    <row r="503" ht="15.75" customHeight="1">
      <c r="J503" s="330"/>
      <c r="K503" s="330"/>
      <c r="L503" s="330"/>
      <c r="M503" s="330"/>
      <c r="N503" s="330"/>
    </row>
    <row r="504" ht="15.75" customHeight="1">
      <c r="J504" s="330"/>
      <c r="K504" s="330"/>
      <c r="L504" s="330"/>
      <c r="M504" s="330"/>
      <c r="N504" s="330"/>
    </row>
    <row r="505" ht="15.75" customHeight="1">
      <c r="J505" s="330"/>
      <c r="K505" s="330"/>
      <c r="L505" s="330"/>
      <c r="M505" s="330"/>
      <c r="N505" s="330"/>
    </row>
    <row r="506" ht="15.75" customHeight="1">
      <c r="J506" s="330"/>
      <c r="K506" s="330"/>
      <c r="L506" s="330"/>
      <c r="M506" s="330"/>
      <c r="N506" s="330"/>
    </row>
    <row r="507" ht="15.75" customHeight="1">
      <c r="J507" s="330"/>
      <c r="K507" s="330"/>
      <c r="L507" s="330"/>
      <c r="M507" s="330"/>
      <c r="N507" s="330"/>
    </row>
    <row r="508" ht="15.75" customHeight="1">
      <c r="J508" s="330"/>
      <c r="K508" s="330"/>
      <c r="L508" s="330"/>
      <c r="M508" s="330"/>
      <c r="N508" s="330"/>
    </row>
    <row r="509" ht="15.75" customHeight="1">
      <c r="J509" s="330"/>
      <c r="K509" s="330"/>
      <c r="L509" s="330"/>
      <c r="M509" s="330"/>
      <c r="N509" s="330"/>
    </row>
    <row r="510" ht="15.75" customHeight="1">
      <c r="J510" s="330"/>
      <c r="K510" s="330"/>
      <c r="L510" s="330"/>
      <c r="M510" s="330"/>
      <c r="N510" s="330"/>
    </row>
    <row r="511" ht="15.75" customHeight="1">
      <c r="J511" s="330"/>
      <c r="K511" s="330"/>
      <c r="L511" s="330"/>
      <c r="M511" s="330"/>
      <c r="N511" s="330"/>
    </row>
    <row r="512" ht="15.75" customHeight="1">
      <c r="J512" s="330"/>
      <c r="K512" s="330"/>
      <c r="L512" s="330"/>
      <c r="M512" s="330"/>
      <c r="N512" s="330"/>
    </row>
    <row r="513" ht="15.75" customHeight="1">
      <c r="J513" s="330"/>
      <c r="K513" s="330"/>
      <c r="L513" s="330"/>
      <c r="M513" s="330"/>
      <c r="N513" s="330"/>
    </row>
    <row r="514" ht="15.75" customHeight="1">
      <c r="J514" s="330"/>
      <c r="K514" s="330"/>
      <c r="L514" s="330"/>
      <c r="M514" s="330"/>
      <c r="N514" s="330"/>
    </row>
    <row r="515" ht="15.75" customHeight="1">
      <c r="J515" s="330"/>
      <c r="K515" s="330"/>
      <c r="L515" s="330"/>
      <c r="M515" s="330"/>
      <c r="N515" s="330"/>
    </row>
    <row r="516" ht="15.75" customHeight="1">
      <c r="J516" s="330"/>
      <c r="K516" s="330"/>
      <c r="L516" s="330"/>
      <c r="M516" s="330"/>
      <c r="N516" s="330"/>
    </row>
    <row r="517" ht="15.75" customHeight="1">
      <c r="J517" s="330"/>
      <c r="K517" s="330"/>
      <c r="L517" s="330"/>
      <c r="M517" s="330"/>
      <c r="N517" s="330"/>
    </row>
    <row r="518" ht="15.75" customHeight="1">
      <c r="J518" s="330"/>
      <c r="K518" s="330"/>
      <c r="L518" s="330"/>
      <c r="M518" s="330"/>
      <c r="N518" s="330"/>
    </row>
    <row r="519" ht="15.75" customHeight="1">
      <c r="J519" s="330"/>
      <c r="K519" s="330"/>
      <c r="L519" s="330"/>
      <c r="M519" s="330"/>
      <c r="N519" s="330"/>
    </row>
    <row r="520" ht="15.75" customHeight="1">
      <c r="J520" s="330"/>
      <c r="K520" s="330"/>
      <c r="L520" s="330"/>
      <c r="M520" s="330"/>
      <c r="N520" s="330"/>
    </row>
    <row r="521" ht="15.75" customHeight="1">
      <c r="J521" s="330"/>
      <c r="K521" s="330"/>
      <c r="L521" s="330"/>
      <c r="M521" s="330"/>
      <c r="N521" s="330"/>
    </row>
    <row r="522" ht="15.75" customHeight="1">
      <c r="J522" s="330"/>
      <c r="K522" s="330"/>
      <c r="L522" s="330"/>
      <c r="M522" s="330"/>
      <c r="N522" s="330"/>
    </row>
    <row r="523" ht="15.75" customHeight="1">
      <c r="J523" s="330"/>
      <c r="K523" s="330"/>
      <c r="L523" s="330"/>
      <c r="M523" s="330"/>
      <c r="N523" s="330"/>
    </row>
    <row r="524" ht="15.75" customHeight="1">
      <c r="J524" s="330"/>
      <c r="K524" s="330"/>
      <c r="L524" s="330"/>
      <c r="M524" s="330"/>
      <c r="N524" s="330"/>
    </row>
    <row r="525" ht="15.75" customHeight="1">
      <c r="J525" s="330"/>
      <c r="K525" s="330"/>
      <c r="L525" s="330"/>
      <c r="M525" s="330"/>
      <c r="N525" s="330"/>
    </row>
    <row r="526" ht="15.75" customHeight="1">
      <c r="J526" s="330"/>
      <c r="K526" s="330"/>
      <c r="L526" s="330"/>
      <c r="M526" s="330"/>
      <c r="N526" s="330"/>
    </row>
    <row r="527" ht="15.75" customHeight="1">
      <c r="J527" s="330"/>
      <c r="K527" s="330"/>
      <c r="L527" s="330"/>
      <c r="M527" s="330"/>
      <c r="N527" s="330"/>
    </row>
    <row r="528" ht="15.75" customHeight="1">
      <c r="J528" s="330"/>
      <c r="K528" s="330"/>
      <c r="L528" s="330"/>
      <c r="M528" s="330"/>
      <c r="N528" s="330"/>
    </row>
    <row r="529" ht="15.75" customHeight="1">
      <c r="J529" s="330"/>
      <c r="K529" s="330"/>
      <c r="L529" s="330"/>
      <c r="M529" s="330"/>
      <c r="N529" s="330"/>
    </row>
    <row r="530" ht="15.75" customHeight="1">
      <c r="J530" s="330"/>
      <c r="K530" s="330"/>
      <c r="L530" s="330"/>
      <c r="M530" s="330"/>
      <c r="N530" s="330"/>
    </row>
    <row r="531" ht="15.75" customHeight="1">
      <c r="J531" s="330"/>
      <c r="K531" s="330"/>
      <c r="L531" s="330"/>
      <c r="M531" s="330"/>
      <c r="N531" s="330"/>
    </row>
    <row r="532" ht="15.75" customHeight="1">
      <c r="J532" s="330"/>
      <c r="K532" s="330"/>
      <c r="L532" s="330"/>
      <c r="M532" s="330"/>
      <c r="N532" s="330"/>
    </row>
    <row r="533" ht="15.75" customHeight="1">
      <c r="J533" s="330"/>
      <c r="K533" s="330"/>
      <c r="L533" s="330"/>
      <c r="M533" s="330"/>
      <c r="N533" s="330"/>
    </row>
    <row r="534" ht="15.75" customHeight="1">
      <c r="J534" s="330"/>
      <c r="K534" s="330"/>
      <c r="L534" s="330"/>
      <c r="M534" s="330"/>
      <c r="N534" s="330"/>
    </row>
    <row r="535" ht="15.75" customHeight="1">
      <c r="J535" s="330"/>
      <c r="K535" s="330"/>
      <c r="L535" s="330"/>
      <c r="M535" s="330"/>
      <c r="N535" s="330"/>
    </row>
    <row r="536" ht="15.75" customHeight="1">
      <c r="J536" s="330"/>
      <c r="K536" s="330"/>
      <c r="L536" s="330"/>
      <c r="M536" s="330"/>
      <c r="N536" s="330"/>
    </row>
    <row r="537" ht="15.75" customHeight="1">
      <c r="J537" s="330"/>
      <c r="K537" s="330"/>
      <c r="L537" s="330"/>
      <c r="M537" s="330"/>
      <c r="N537" s="330"/>
    </row>
    <row r="538" ht="15.75" customHeight="1">
      <c r="J538" s="330"/>
      <c r="K538" s="330"/>
      <c r="L538" s="330"/>
      <c r="M538" s="330"/>
      <c r="N538" s="330"/>
    </row>
    <row r="539" ht="15.75" customHeight="1">
      <c r="J539" s="330"/>
      <c r="K539" s="330"/>
      <c r="L539" s="330"/>
      <c r="M539" s="330"/>
      <c r="N539" s="330"/>
    </row>
    <row r="540" ht="15.75" customHeight="1">
      <c r="J540" s="330"/>
      <c r="K540" s="330"/>
      <c r="L540" s="330"/>
      <c r="M540" s="330"/>
      <c r="N540" s="330"/>
    </row>
    <row r="541" ht="15.75" customHeight="1">
      <c r="J541" s="330"/>
      <c r="K541" s="330"/>
      <c r="L541" s="330"/>
      <c r="M541" s="330"/>
      <c r="N541" s="330"/>
    </row>
    <row r="542" ht="15.75" customHeight="1">
      <c r="J542" s="330"/>
      <c r="K542" s="330"/>
      <c r="L542" s="330"/>
      <c r="M542" s="330"/>
      <c r="N542" s="330"/>
    </row>
    <row r="543" ht="15.75" customHeight="1">
      <c r="J543" s="330"/>
      <c r="K543" s="330"/>
      <c r="L543" s="330"/>
      <c r="M543" s="330"/>
      <c r="N543" s="330"/>
    </row>
    <row r="544" ht="15.75" customHeight="1">
      <c r="J544" s="330"/>
      <c r="K544" s="330"/>
      <c r="L544" s="330"/>
      <c r="M544" s="330"/>
      <c r="N544" s="330"/>
    </row>
    <row r="545" ht="15.75" customHeight="1">
      <c r="J545" s="330"/>
      <c r="K545" s="330"/>
      <c r="L545" s="330"/>
      <c r="M545" s="330"/>
      <c r="N545" s="330"/>
    </row>
    <row r="546" ht="15.75" customHeight="1">
      <c r="J546" s="330"/>
      <c r="K546" s="330"/>
      <c r="L546" s="330"/>
      <c r="M546" s="330"/>
      <c r="N546" s="330"/>
    </row>
    <row r="547" ht="15.75" customHeight="1">
      <c r="J547" s="330"/>
      <c r="K547" s="330"/>
      <c r="L547" s="330"/>
      <c r="M547" s="330"/>
      <c r="N547" s="330"/>
    </row>
    <row r="548" ht="15.75" customHeight="1">
      <c r="J548" s="330"/>
      <c r="K548" s="330"/>
      <c r="L548" s="330"/>
      <c r="M548" s="330"/>
      <c r="N548" s="330"/>
    </row>
    <row r="549" ht="15.75" customHeight="1">
      <c r="J549" s="330"/>
      <c r="K549" s="330"/>
      <c r="L549" s="330"/>
      <c r="M549" s="330"/>
      <c r="N549" s="330"/>
    </row>
    <row r="550" ht="15.75" customHeight="1">
      <c r="J550" s="330"/>
      <c r="K550" s="330"/>
      <c r="L550" s="330"/>
      <c r="M550" s="330"/>
      <c r="N550" s="330"/>
    </row>
    <row r="551" ht="15.75" customHeight="1">
      <c r="J551" s="330"/>
      <c r="K551" s="330"/>
      <c r="L551" s="330"/>
      <c r="M551" s="330"/>
      <c r="N551" s="330"/>
    </row>
    <row r="552" ht="15.75" customHeight="1">
      <c r="J552" s="330"/>
      <c r="K552" s="330"/>
      <c r="L552" s="330"/>
      <c r="M552" s="330"/>
      <c r="N552" s="330"/>
    </row>
    <row r="553" ht="15.75" customHeight="1">
      <c r="J553" s="330"/>
      <c r="K553" s="330"/>
      <c r="L553" s="330"/>
      <c r="M553" s="330"/>
      <c r="N553" s="330"/>
    </row>
    <row r="554" ht="15.75" customHeight="1">
      <c r="J554" s="330"/>
      <c r="K554" s="330"/>
      <c r="L554" s="330"/>
      <c r="M554" s="330"/>
      <c r="N554" s="330"/>
    </row>
    <row r="555" ht="15.75" customHeight="1">
      <c r="J555" s="330"/>
      <c r="K555" s="330"/>
      <c r="L555" s="330"/>
      <c r="M555" s="330"/>
      <c r="N555" s="330"/>
    </row>
    <row r="556" ht="15.75" customHeight="1">
      <c r="J556" s="330"/>
      <c r="K556" s="330"/>
      <c r="L556" s="330"/>
      <c r="M556" s="330"/>
      <c r="N556" s="330"/>
    </row>
    <row r="557" ht="15.75" customHeight="1">
      <c r="J557" s="330"/>
      <c r="K557" s="330"/>
      <c r="L557" s="330"/>
      <c r="M557" s="330"/>
      <c r="N557" s="330"/>
    </row>
    <row r="558" ht="15.75" customHeight="1">
      <c r="J558" s="330"/>
      <c r="K558" s="330"/>
      <c r="L558" s="330"/>
      <c r="M558" s="330"/>
      <c r="N558" s="330"/>
    </row>
    <row r="559" ht="15.75" customHeight="1">
      <c r="J559" s="330"/>
      <c r="K559" s="330"/>
      <c r="L559" s="330"/>
      <c r="M559" s="330"/>
      <c r="N559" s="330"/>
    </row>
    <row r="560" ht="15.75" customHeight="1">
      <c r="J560" s="330"/>
      <c r="K560" s="330"/>
      <c r="L560" s="330"/>
      <c r="M560" s="330"/>
      <c r="N560" s="330"/>
    </row>
    <row r="561" ht="15.75" customHeight="1">
      <c r="J561" s="330"/>
      <c r="K561" s="330"/>
      <c r="L561" s="330"/>
      <c r="M561" s="330"/>
      <c r="N561" s="330"/>
    </row>
    <row r="562" ht="15.75" customHeight="1">
      <c r="J562" s="330"/>
      <c r="K562" s="330"/>
      <c r="L562" s="330"/>
      <c r="M562" s="330"/>
      <c r="N562" s="330"/>
    </row>
    <row r="563" ht="15.75" customHeight="1">
      <c r="J563" s="330"/>
      <c r="K563" s="330"/>
      <c r="L563" s="330"/>
      <c r="M563" s="330"/>
      <c r="N563" s="330"/>
    </row>
    <row r="564" ht="15.75" customHeight="1">
      <c r="J564" s="330"/>
      <c r="K564" s="330"/>
      <c r="L564" s="330"/>
      <c r="M564" s="330"/>
      <c r="N564" s="330"/>
    </row>
    <row r="565" ht="15.75" customHeight="1">
      <c r="J565" s="330"/>
      <c r="K565" s="330"/>
      <c r="L565" s="330"/>
      <c r="M565" s="330"/>
      <c r="N565" s="330"/>
    </row>
    <row r="566" ht="15.75" customHeight="1">
      <c r="J566" s="330"/>
      <c r="K566" s="330"/>
      <c r="L566" s="330"/>
      <c r="M566" s="330"/>
      <c r="N566" s="330"/>
    </row>
    <row r="567" ht="15.75" customHeight="1">
      <c r="J567" s="330"/>
      <c r="K567" s="330"/>
      <c r="L567" s="330"/>
      <c r="M567" s="330"/>
      <c r="N567" s="330"/>
    </row>
    <row r="568" ht="15.75" customHeight="1">
      <c r="J568" s="330"/>
      <c r="K568" s="330"/>
      <c r="L568" s="330"/>
      <c r="M568" s="330"/>
      <c r="N568" s="330"/>
    </row>
    <row r="569" ht="15.75" customHeight="1">
      <c r="J569" s="330"/>
      <c r="K569" s="330"/>
      <c r="L569" s="330"/>
      <c r="M569" s="330"/>
      <c r="N569" s="330"/>
    </row>
    <row r="570" ht="15.75" customHeight="1">
      <c r="J570" s="330"/>
      <c r="K570" s="330"/>
      <c r="L570" s="330"/>
      <c r="M570" s="330"/>
      <c r="N570" s="330"/>
    </row>
    <row r="571" ht="15.75" customHeight="1">
      <c r="J571" s="330"/>
      <c r="K571" s="330"/>
      <c r="L571" s="330"/>
      <c r="M571" s="330"/>
      <c r="N571" s="330"/>
    </row>
    <row r="572" ht="15.75" customHeight="1">
      <c r="J572" s="330"/>
      <c r="K572" s="330"/>
      <c r="L572" s="330"/>
      <c r="M572" s="330"/>
      <c r="N572" s="330"/>
    </row>
    <row r="573" ht="15.75" customHeight="1">
      <c r="J573" s="330"/>
      <c r="K573" s="330"/>
      <c r="L573" s="330"/>
      <c r="M573" s="330"/>
      <c r="N573" s="330"/>
    </row>
    <row r="574" ht="15.75" customHeight="1">
      <c r="J574" s="330"/>
      <c r="K574" s="330"/>
      <c r="L574" s="330"/>
      <c r="M574" s="330"/>
      <c r="N574" s="330"/>
    </row>
    <row r="575" ht="15.75" customHeight="1">
      <c r="J575" s="330"/>
      <c r="K575" s="330"/>
      <c r="L575" s="330"/>
      <c r="M575" s="330"/>
      <c r="N575" s="330"/>
    </row>
    <row r="576" ht="15.75" customHeight="1">
      <c r="J576" s="330"/>
      <c r="K576" s="330"/>
      <c r="L576" s="330"/>
      <c r="M576" s="330"/>
      <c r="N576" s="330"/>
    </row>
    <row r="577" ht="15.75" customHeight="1">
      <c r="J577" s="330"/>
      <c r="K577" s="330"/>
      <c r="L577" s="330"/>
      <c r="M577" s="330"/>
      <c r="N577" s="330"/>
    </row>
    <row r="578" ht="15.75" customHeight="1">
      <c r="J578" s="330"/>
      <c r="K578" s="330"/>
      <c r="L578" s="330"/>
      <c r="M578" s="330"/>
      <c r="N578" s="330"/>
    </row>
    <row r="579" ht="15.75" customHeight="1">
      <c r="J579" s="330"/>
      <c r="K579" s="330"/>
      <c r="L579" s="330"/>
      <c r="M579" s="330"/>
      <c r="N579" s="330"/>
    </row>
    <row r="580" ht="15.75" customHeight="1">
      <c r="J580" s="330"/>
      <c r="K580" s="330"/>
      <c r="L580" s="330"/>
      <c r="M580" s="330"/>
      <c r="N580" s="330"/>
    </row>
    <row r="581" ht="15.75" customHeight="1">
      <c r="J581" s="330"/>
      <c r="K581" s="330"/>
      <c r="L581" s="330"/>
      <c r="M581" s="330"/>
      <c r="N581" s="330"/>
    </row>
    <row r="582" ht="15.75" customHeight="1">
      <c r="J582" s="330"/>
      <c r="K582" s="330"/>
      <c r="L582" s="330"/>
      <c r="M582" s="330"/>
      <c r="N582" s="330"/>
    </row>
    <row r="583" ht="15.75" customHeight="1">
      <c r="J583" s="330"/>
      <c r="K583" s="330"/>
      <c r="L583" s="330"/>
      <c r="M583" s="330"/>
      <c r="N583" s="330"/>
    </row>
    <row r="584" ht="15.75" customHeight="1">
      <c r="J584" s="330"/>
      <c r="K584" s="330"/>
      <c r="L584" s="330"/>
      <c r="M584" s="330"/>
      <c r="N584" s="330"/>
    </row>
    <row r="585" ht="15.75" customHeight="1">
      <c r="J585" s="330"/>
      <c r="K585" s="330"/>
      <c r="L585" s="330"/>
      <c r="M585" s="330"/>
      <c r="N585" s="330"/>
    </row>
    <row r="586" ht="15.75" customHeight="1">
      <c r="J586" s="330"/>
      <c r="K586" s="330"/>
      <c r="L586" s="330"/>
      <c r="M586" s="330"/>
      <c r="N586" s="330"/>
    </row>
    <row r="587" ht="15.75" customHeight="1">
      <c r="J587" s="330"/>
      <c r="K587" s="330"/>
      <c r="L587" s="330"/>
      <c r="M587" s="330"/>
      <c r="N587" s="330"/>
    </row>
    <row r="588" ht="15.75" customHeight="1">
      <c r="J588" s="330"/>
      <c r="K588" s="330"/>
      <c r="L588" s="330"/>
      <c r="M588" s="330"/>
      <c r="N588" s="330"/>
    </row>
    <row r="589" ht="15.75" customHeight="1">
      <c r="J589" s="330"/>
      <c r="K589" s="330"/>
      <c r="L589" s="330"/>
      <c r="M589" s="330"/>
      <c r="N589" s="330"/>
    </row>
    <row r="590" ht="15.75" customHeight="1">
      <c r="J590" s="330"/>
      <c r="K590" s="330"/>
      <c r="L590" s="330"/>
      <c r="M590" s="330"/>
      <c r="N590" s="330"/>
    </row>
    <row r="591" ht="15.75" customHeight="1">
      <c r="J591" s="330"/>
      <c r="K591" s="330"/>
      <c r="L591" s="330"/>
      <c r="M591" s="330"/>
      <c r="N591" s="330"/>
    </row>
    <row r="592" ht="15.75" customHeight="1">
      <c r="J592" s="330"/>
      <c r="K592" s="330"/>
      <c r="L592" s="330"/>
      <c r="M592" s="330"/>
      <c r="N592" s="330"/>
    </row>
    <row r="593" ht="15.75" customHeight="1">
      <c r="J593" s="330"/>
      <c r="K593" s="330"/>
      <c r="L593" s="330"/>
      <c r="M593" s="330"/>
      <c r="N593" s="330"/>
    </row>
    <row r="594" ht="15.75" customHeight="1">
      <c r="J594" s="330"/>
      <c r="K594" s="330"/>
      <c r="L594" s="330"/>
      <c r="M594" s="330"/>
      <c r="N594" s="330"/>
    </row>
    <row r="595" ht="15.75" customHeight="1">
      <c r="J595" s="330"/>
      <c r="K595" s="330"/>
      <c r="L595" s="330"/>
      <c r="M595" s="330"/>
      <c r="N595" s="330"/>
    </row>
    <row r="596" ht="15.75" customHeight="1">
      <c r="J596" s="330"/>
      <c r="K596" s="330"/>
      <c r="L596" s="330"/>
      <c r="M596" s="330"/>
      <c r="N596" s="330"/>
    </row>
    <row r="597" ht="15.75" customHeight="1">
      <c r="J597" s="330"/>
      <c r="K597" s="330"/>
      <c r="L597" s="330"/>
      <c r="M597" s="330"/>
      <c r="N597" s="330"/>
    </row>
    <row r="598" ht="15.75" customHeight="1">
      <c r="J598" s="330"/>
      <c r="K598" s="330"/>
      <c r="L598" s="330"/>
      <c r="M598" s="330"/>
      <c r="N598" s="330"/>
    </row>
    <row r="599" ht="15.75" customHeight="1">
      <c r="J599" s="330"/>
      <c r="K599" s="330"/>
      <c r="L599" s="330"/>
      <c r="M599" s="330"/>
      <c r="N599" s="330"/>
    </row>
    <row r="600" ht="15.75" customHeight="1">
      <c r="J600" s="330"/>
      <c r="K600" s="330"/>
      <c r="L600" s="330"/>
      <c r="M600" s="330"/>
      <c r="N600" s="330"/>
    </row>
    <row r="601" ht="15.75" customHeight="1">
      <c r="J601" s="330"/>
      <c r="K601" s="330"/>
      <c r="L601" s="330"/>
      <c r="M601" s="330"/>
      <c r="N601" s="330"/>
    </row>
    <row r="602" ht="15.75" customHeight="1">
      <c r="J602" s="330"/>
      <c r="K602" s="330"/>
      <c r="L602" s="330"/>
      <c r="M602" s="330"/>
      <c r="N602" s="330"/>
    </row>
    <row r="603" ht="15.75" customHeight="1">
      <c r="J603" s="330"/>
      <c r="K603" s="330"/>
      <c r="L603" s="330"/>
      <c r="M603" s="330"/>
      <c r="N603" s="330"/>
    </row>
    <row r="604" ht="15.75" customHeight="1">
      <c r="J604" s="330"/>
      <c r="K604" s="330"/>
      <c r="L604" s="330"/>
      <c r="M604" s="330"/>
      <c r="N604" s="330"/>
    </row>
    <row r="605" ht="15.75" customHeight="1">
      <c r="J605" s="330"/>
      <c r="K605" s="330"/>
      <c r="L605" s="330"/>
      <c r="M605" s="330"/>
      <c r="N605" s="330"/>
    </row>
    <row r="606" ht="15.75" customHeight="1">
      <c r="J606" s="330"/>
      <c r="K606" s="330"/>
      <c r="L606" s="330"/>
      <c r="M606" s="330"/>
      <c r="N606" s="330"/>
    </row>
    <row r="607" ht="15.75" customHeight="1">
      <c r="J607" s="330"/>
      <c r="K607" s="330"/>
      <c r="L607" s="330"/>
      <c r="M607" s="330"/>
      <c r="N607" s="330"/>
    </row>
    <row r="608" ht="15.75" customHeight="1">
      <c r="J608" s="330"/>
      <c r="K608" s="330"/>
      <c r="L608" s="330"/>
      <c r="M608" s="330"/>
      <c r="N608" s="330"/>
    </row>
    <row r="609" ht="15.75" customHeight="1">
      <c r="J609" s="330"/>
      <c r="K609" s="330"/>
      <c r="L609" s="330"/>
      <c r="M609" s="330"/>
      <c r="N609" s="330"/>
    </row>
    <row r="610" ht="15.75" customHeight="1">
      <c r="J610" s="330"/>
      <c r="K610" s="330"/>
      <c r="L610" s="330"/>
      <c r="M610" s="330"/>
      <c r="N610" s="330"/>
    </row>
    <row r="611" ht="15.75" customHeight="1">
      <c r="J611" s="330"/>
      <c r="K611" s="330"/>
      <c r="L611" s="330"/>
      <c r="M611" s="330"/>
      <c r="N611" s="330"/>
    </row>
    <row r="612" ht="15.75" customHeight="1">
      <c r="J612" s="330"/>
      <c r="K612" s="330"/>
      <c r="L612" s="330"/>
      <c r="M612" s="330"/>
      <c r="N612" s="330"/>
    </row>
    <row r="613" ht="15.75" customHeight="1">
      <c r="J613" s="330"/>
      <c r="K613" s="330"/>
      <c r="L613" s="330"/>
      <c r="M613" s="330"/>
      <c r="N613" s="330"/>
    </row>
    <row r="614" ht="15.75" customHeight="1">
      <c r="J614" s="330"/>
      <c r="K614" s="330"/>
      <c r="L614" s="330"/>
      <c r="M614" s="330"/>
      <c r="N614" s="330"/>
    </row>
    <row r="615" ht="15.75" customHeight="1">
      <c r="J615" s="330"/>
      <c r="K615" s="330"/>
      <c r="L615" s="330"/>
      <c r="M615" s="330"/>
      <c r="N615" s="330"/>
    </row>
    <row r="616" ht="15.75" customHeight="1">
      <c r="J616" s="330"/>
      <c r="K616" s="330"/>
      <c r="L616" s="330"/>
      <c r="M616" s="330"/>
      <c r="N616" s="330"/>
    </row>
    <row r="617" ht="15.75" customHeight="1">
      <c r="J617" s="330"/>
      <c r="K617" s="330"/>
      <c r="L617" s="330"/>
      <c r="M617" s="330"/>
      <c r="N617" s="330"/>
    </row>
    <row r="618" ht="15.75" customHeight="1">
      <c r="J618" s="330"/>
      <c r="K618" s="330"/>
      <c r="L618" s="330"/>
      <c r="M618" s="330"/>
      <c r="N618" s="330"/>
    </row>
    <row r="619" ht="15.75" customHeight="1">
      <c r="J619" s="330"/>
      <c r="K619" s="330"/>
      <c r="L619" s="330"/>
      <c r="M619" s="330"/>
      <c r="N619" s="330"/>
    </row>
    <row r="620" ht="15.75" customHeight="1">
      <c r="J620" s="330"/>
      <c r="K620" s="330"/>
      <c r="L620" s="330"/>
      <c r="M620" s="330"/>
      <c r="N620" s="330"/>
    </row>
    <row r="621" ht="15.75" customHeight="1">
      <c r="J621" s="330"/>
      <c r="K621" s="330"/>
      <c r="L621" s="330"/>
      <c r="M621" s="330"/>
      <c r="N621" s="330"/>
    </row>
    <row r="622" ht="15.75" customHeight="1">
      <c r="J622" s="330"/>
      <c r="K622" s="330"/>
      <c r="L622" s="330"/>
      <c r="M622" s="330"/>
      <c r="N622" s="330"/>
    </row>
    <row r="623" ht="15.75" customHeight="1">
      <c r="J623" s="330"/>
      <c r="K623" s="330"/>
      <c r="L623" s="330"/>
      <c r="M623" s="330"/>
      <c r="N623" s="330"/>
    </row>
    <row r="624" ht="15.75" customHeight="1">
      <c r="J624" s="330"/>
      <c r="K624" s="330"/>
      <c r="L624" s="330"/>
      <c r="M624" s="330"/>
      <c r="N624" s="330"/>
    </row>
    <row r="625" ht="15.75" customHeight="1">
      <c r="J625" s="330"/>
      <c r="K625" s="330"/>
      <c r="L625" s="330"/>
      <c r="M625" s="330"/>
      <c r="N625" s="330"/>
    </row>
    <row r="626" ht="15.75" customHeight="1">
      <c r="J626" s="330"/>
      <c r="K626" s="330"/>
      <c r="L626" s="330"/>
      <c r="M626" s="330"/>
      <c r="N626" s="330"/>
    </row>
    <row r="627" ht="15.75" customHeight="1">
      <c r="J627" s="330"/>
      <c r="K627" s="330"/>
      <c r="L627" s="330"/>
      <c r="M627" s="330"/>
      <c r="N627" s="330"/>
    </row>
    <row r="628" ht="15.75" customHeight="1">
      <c r="J628" s="330"/>
      <c r="K628" s="330"/>
      <c r="L628" s="330"/>
      <c r="M628" s="330"/>
      <c r="N628" s="330"/>
    </row>
    <row r="629" ht="15.75" customHeight="1">
      <c r="J629" s="330"/>
      <c r="K629" s="330"/>
      <c r="L629" s="330"/>
      <c r="M629" s="330"/>
      <c r="N629" s="330"/>
    </row>
    <row r="630" ht="15.75" customHeight="1">
      <c r="J630" s="330"/>
      <c r="K630" s="330"/>
      <c r="L630" s="330"/>
      <c r="M630" s="330"/>
      <c r="N630" s="330"/>
    </row>
    <row r="631" ht="15.75" customHeight="1">
      <c r="J631" s="330"/>
      <c r="K631" s="330"/>
      <c r="L631" s="330"/>
      <c r="M631" s="330"/>
      <c r="N631" s="330"/>
    </row>
    <row r="632" ht="15.75" customHeight="1">
      <c r="J632" s="330"/>
      <c r="K632" s="330"/>
      <c r="L632" s="330"/>
      <c r="M632" s="330"/>
      <c r="N632" s="330"/>
    </row>
    <row r="633" ht="15.75" customHeight="1">
      <c r="J633" s="330"/>
      <c r="K633" s="330"/>
      <c r="L633" s="330"/>
      <c r="M633" s="330"/>
      <c r="N633" s="330"/>
    </row>
    <row r="634" ht="15.75" customHeight="1">
      <c r="J634" s="330"/>
      <c r="K634" s="330"/>
      <c r="L634" s="330"/>
      <c r="M634" s="330"/>
      <c r="N634" s="330"/>
    </row>
    <row r="635" ht="15.75" customHeight="1">
      <c r="J635" s="330"/>
      <c r="K635" s="330"/>
      <c r="L635" s="330"/>
      <c r="M635" s="330"/>
      <c r="N635" s="330"/>
    </row>
    <row r="636" ht="15.75" customHeight="1">
      <c r="J636" s="330"/>
      <c r="K636" s="330"/>
      <c r="L636" s="330"/>
      <c r="M636" s="330"/>
      <c r="N636" s="330"/>
    </row>
    <row r="637" ht="15.75" customHeight="1">
      <c r="J637" s="330"/>
      <c r="K637" s="330"/>
      <c r="L637" s="330"/>
      <c r="M637" s="330"/>
      <c r="N637" s="330"/>
    </row>
    <row r="638" ht="15.75" customHeight="1">
      <c r="J638" s="330"/>
      <c r="K638" s="330"/>
      <c r="L638" s="330"/>
      <c r="M638" s="330"/>
      <c r="N638" s="330"/>
    </row>
    <row r="639" ht="15.75" customHeight="1">
      <c r="J639" s="330"/>
      <c r="K639" s="330"/>
      <c r="L639" s="330"/>
      <c r="M639" s="330"/>
      <c r="N639" s="330"/>
    </row>
    <row r="640" ht="15.75" customHeight="1">
      <c r="J640" s="330"/>
      <c r="K640" s="330"/>
      <c r="L640" s="330"/>
      <c r="M640" s="330"/>
      <c r="N640" s="330"/>
    </row>
    <row r="641" ht="15.75" customHeight="1">
      <c r="J641" s="330"/>
      <c r="K641" s="330"/>
      <c r="L641" s="330"/>
      <c r="M641" s="330"/>
      <c r="N641" s="330"/>
    </row>
    <row r="642" ht="15.75" customHeight="1">
      <c r="J642" s="330"/>
      <c r="K642" s="330"/>
      <c r="L642" s="330"/>
      <c r="M642" s="330"/>
      <c r="N642" s="330"/>
    </row>
    <row r="643" ht="15.75" customHeight="1">
      <c r="J643" s="330"/>
      <c r="K643" s="330"/>
      <c r="L643" s="330"/>
      <c r="M643" s="330"/>
      <c r="N643" s="330"/>
    </row>
    <row r="644" ht="15.75" customHeight="1">
      <c r="J644" s="330"/>
      <c r="K644" s="330"/>
      <c r="L644" s="330"/>
      <c r="M644" s="330"/>
      <c r="N644" s="330"/>
    </row>
    <row r="645" ht="15.75" customHeight="1">
      <c r="J645" s="330"/>
      <c r="K645" s="330"/>
      <c r="L645" s="330"/>
      <c r="M645" s="330"/>
      <c r="N645" s="330"/>
    </row>
    <row r="646" ht="15.75" customHeight="1">
      <c r="J646" s="330"/>
      <c r="K646" s="330"/>
      <c r="L646" s="330"/>
      <c r="M646" s="330"/>
      <c r="N646" s="330"/>
    </row>
    <row r="647" ht="15.75" customHeight="1">
      <c r="J647" s="330"/>
      <c r="K647" s="330"/>
      <c r="L647" s="330"/>
      <c r="M647" s="330"/>
      <c r="N647" s="330"/>
    </row>
    <row r="648" ht="15.75" customHeight="1">
      <c r="J648" s="330"/>
      <c r="K648" s="330"/>
      <c r="L648" s="330"/>
      <c r="M648" s="330"/>
      <c r="N648" s="330"/>
    </row>
    <row r="649" ht="15.75" customHeight="1">
      <c r="J649" s="330"/>
      <c r="K649" s="330"/>
      <c r="L649" s="330"/>
      <c r="M649" s="330"/>
      <c r="N649" s="330"/>
    </row>
    <row r="650" ht="15.75" customHeight="1">
      <c r="J650" s="330"/>
      <c r="K650" s="330"/>
      <c r="L650" s="330"/>
      <c r="M650" s="330"/>
      <c r="N650" s="330"/>
    </row>
    <row r="651" ht="15.75" customHeight="1">
      <c r="J651" s="330"/>
      <c r="K651" s="330"/>
      <c r="L651" s="330"/>
      <c r="M651" s="330"/>
      <c r="N651" s="330"/>
    </row>
    <row r="652" ht="15.75" customHeight="1">
      <c r="J652" s="330"/>
      <c r="K652" s="330"/>
      <c r="L652" s="330"/>
      <c r="M652" s="330"/>
      <c r="N652" s="330"/>
    </row>
    <row r="653" ht="15.75" customHeight="1">
      <c r="J653" s="330"/>
      <c r="K653" s="330"/>
      <c r="L653" s="330"/>
      <c r="M653" s="330"/>
      <c r="N653" s="330"/>
    </row>
    <row r="654" ht="15.75" customHeight="1">
      <c r="J654" s="330"/>
      <c r="K654" s="330"/>
      <c r="L654" s="330"/>
      <c r="M654" s="330"/>
      <c r="N654" s="330"/>
    </row>
    <row r="655" ht="15.75" customHeight="1">
      <c r="J655" s="330"/>
      <c r="K655" s="330"/>
      <c r="L655" s="330"/>
      <c r="M655" s="330"/>
      <c r="N655" s="330"/>
    </row>
    <row r="656" ht="15.75" customHeight="1">
      <c r="J656" s="330"/>
      <c r="K656" s="330"/>
      <c r="L656" s="330"/>
      <c r="M656" s="330"/>
      <c r="N656" s="330"/>
    </row>
    <row r="657" ht="15.75" customHeight="1">
      <c r="J657" s="330"/>
      <c r="K657" s="330"/>
      <c r="L657" s="330"/>
      <c r="M657" s="330"/>
      <c r="N657" s="330"/>
    </row>
    <row r="658" ht="15.75" customHeight="1">
      <c r="J658" s="330"/>
      <c r="K658" s="330"/>
      <c r="L658" s="330"/>
      <c r="M658" s="330"/>
      <c r="N658" s="330"/>
    </row>
    <row r="659" ht="15.75" customHeight="1">
      <c r="J659" s="330"/>
      <c r="K659" s="330"/>
      <c r="L659" s="330"/>
      <c r="M659" s="330"/>
      <c r="N659" s="330"/>
    </row>
    <row r="660" ht="15.75" customHeight="1">
      <c r="J660" s="330"/>
      <c r="K660" s="330"/>
      <c r="L660" s="330"/>
      <c r="M660" s="330"/>
      <c r="N660" s="330"/>
    </row>
    <row r="661" ht="15.75" customHeight="1">
      <c r="J661" s="330"/>
      <c r="K661" s="330"/>
      <c r="L661" s="330"/>
      <c r="M661" s="330"/>
      <c r="N661" s="330"/>
    </row>
    <row r="662" ht="15.75" customHeight="1">
      <c r="J662" s="330"/>
      <c r="K662" s="330"/>
      <c r="L662" s="330"/>
      <c r="M662" s="330"/>
      <c r="N662" s="330"/>
    </row>
    <row r="663" ht="15.75" customHeight="1">
      <c r="J663" s="330"/>
      <c r="K663" s="330"/>
      <c r="L663" s="330"/>
      <c r="M663" s="330"/>
      <c r="N663" s="330"/>
    </row>
    <row r="664" ht="15.75" customHeight="1">
      <c r="J664" s="330"/>
      <c r="K664" s="330"/>
      <c r="L664" s="330"/>
      <c r="M664" s="330"/>
      <c r="N664" s="330"/>
    </row>
    <row r="665" ht="15.75" customHeight="1">
      <c r="J665" s="330"/>
      <c r="K665" s="330"/>
      <c r="L665" s="330"/>
      <c r="M665" s="330"/>
      <c r="N665" s="330"/>
    </row>
    <row r="666" ht="15.75" customHeight="1">
      <c r="J666" s="330"/>
      <c r="K666" s="330"/>
      <c r="L666" s="330"/>
      <c r="M666" s="330"/>
      <c r="N666" s="330"/>
    </row>
    <row r="667" ht="15.75" customHeight="1">
      <c r="J667" s="330"/>
      <c r="K667" s="330"/>
      <c r="L667" s="330"/>
      <c r="M667" s="330"/>
      <c r="N667" s="330"/>
    </row>
    <row r="668" ht="15.75" customHeight="1">
      <c r="J668" s="330"/>
      <c r="K668" s="330"/>
      <c r="L668" s="330"/>
      <c r="M668" s="330"/>
      <c r="N668" s="330"/>
    </row>
    <row r="669" ht="15.75" customHeight="1">
      <c r="J669" s="330"/>
      <c r="K669" s="330"/>
      <c r="L669" s="330"/>
      <c r="M669" s="330"/>
      <c r="N669" s="330"/>
    </row>
    <row r="670" ht="15.75" customHeight="1">
      <c r="J670" s="330"/>
      <c r="K670" s="330"/>
      <c r="L670" s="330"/>
      <c r="M670" s="330"/>
      <c r="N670" s="330"/>
    </row>
    <row r="671" ht="15.75" customHeight="1">
      <c r="J671" s="330"/>
      <c r="K671" s="330"/>
      <c r="L671" s="330"/>
      <c r="M671" s="330"/>
      <c r="N671" s="330"/>
    </row>
    <row r="672" ht="15.75" customHeight="1">
      <c r="J672" s="330"/>
      <c r="K672" s="330"/>
      <c r="L672" s="330"/>
      <c r="M672" s="330"/>
      <c r="N672" s="330"/>
    </row>
    <row r="673" ht="15.75" customHeight="1">
      <c r="J673" s="330"/>
      <c r="K673" s="330"/>
      <c r="L673" s="330"/>
      <c r="M673" s="330"/>
      <c r="N673" s="330"/>
    </row>
    <row r="674" ht="15.75" customHeight="1">
      <c r="J674" s="330"/>
      <c r="K674" s="330"/>
      <c r="L674" s="330"/>
      <c r="M674" s="330"/>
      <c r="N674" s="330"/>
    </row>
    <row r="675" ht="15.75" customHeight="1">
      <c r="J675" s="330"/>
      <c r="K675" s="330"/>
      <c r="L675" s="330"/>
      <c r="M675" s="330"/>
      <c r="N675" s="330"/>
    </row>
    <row r="676" ht="15.75" customHeight="1">
      <c r="J676" s="330"/>
      <c r="K676" s="330"/>
      <c r="L676" s="330"/>
      <c r="M676" s="330"/>
      <c r="N676" s="330"/>
    </row>
    <row r="677" ht="15.75" customHeight="1">
      <c r="J677" s="330"/>
      <c r="K677" s="330"/>
      <c r="L677" s="330"/>
      <c r="M677" s="330"/>
      <c r="N677" s="330"/>
    </row>
    <row r="678" ht="15.75" customHeight="1">
      <c r="J678" s="330"/>
      <c r="K678" s="330"/>
      <c r="L678" s="330"/>
      <c r="M678" s="330"/>
      <c r="N678" s="330"/>
    </row>
    <row r="679" ht="15.75" customHeight="1">
      <c r="J679" s="330"/>
      <c r="K679" s="330"/>
      <c r="L679" s="330"/>
      <c r="M679" s="330"/>
      <c r="N679" s="330"/>
    </row>
    <row r="680" ht="15.75" customHeight="1">
      <c r="J680" s="330"/>
      <c r="K680" s="330"/>
      <c r="L680" s="330"/>
      <c r="M680" s="330"/>
      <c r="N680" s="330"/>
    </row>
    <row r="681" ht="15.75" customHeight="1">
      <c r="J681" s="330"/>
      <c r="K681" s="330"/>
      <c r="L681" s="330"/>
      <c r="M681" s="330"/>
      <c r="N681" s="330"/>
    </row>
    <row r="682" ht="15.75" customHeight="1">
      <c r="J682" s="330"/>
      <c r="K682" s="330"/>
      <c r="L682" s="330"/>
      <c r="M682" s="330"/>
      <c r="N682" s="330"/>
    </row>
    <row r="683" ht="15.75" customHeight="1">
      <c r="J683" s="330"/>
      <c r="K683" s="330"/>
      <c r="L683" s="330"/>
      <c r="M683" s="330"/>
      <c r="N683" s="330"/>
    </row>
    <row r="684" ht="15.75" customHeight="1">
      <c r="J684" s="330"/>
      <c r="K684" s="330"/>
      <c r="L684" s="330"/>
      <c r="M684" s="330"/>
      <c r="N684" s="330"/>
    </row>
    <row r="685" ht="15.75" customHeight="1">
      <c r="J685" s="330"/>
      <c r="K685" s="330"/>
      <c r="L685" s="330"/>
      <c r="M685" s="330"/>
      <c r="N685" s="330"/>
    </row>
    <row r="686" ht="15.75" customHeight="1">
      <c r="J686" s="330"/>
      <c r="K686" s="330"/>
      <c r="L686" s="330"/>
      <c r="M686" s="330"/>
      <c r="N686" s="330"/>
    </row>
    <row r="687" ht="15.75" customHeight="1">
      <c r="J687" s="330"/>
      <c r="K687" s="330"/>
      <c r="L687" s="330"/>
      <c r="M687" s="330"/>
      <c r="N687" s="330"/>
    </row>
    <row r="688" ht="15.75" customHeight="1">
      <c r="J688" s="330"/>
      <c r="K688" s="330"/>
      <c r="L688" s="330"/>
      <c r="M688" s="330"/>
      <c r="N688" s="330"/>
    </row>
    <row r="689" ht="15.75" customHeight="1">
      <c r="J689" s="330"/>
      <c r="K689" s="330"/>
      <c r="L689" s="330"/>
      <c r="M689" s="330"/>
      <c r="N689" s="330"/>
    </row>
    <row r="690" ht="15.75" customHeight="1">
      <c r="J690" s="330"/>
      <c r="K690" s="330"/>
      <c r="L690" s="330"/>
      <c r="M690" s="330"/>
      <c r="N690" s="330"/>
    </row>
    <row r="691" ht="15.75" customHeight="1">
      <c r="J691" s="330"/>
      <c r="K691" s="330"/>
      <c r="L691" s="330"/>
      <c r="M691" s="330"/>
      <c r="N691" s="330"/>
    </row>
    <row r="692" ht="15.75" customHeight="1">
      <c r="J692" s="330"/>
      <c r="K692" s="330"/>
      <c r="L692" s="330"/>
      <c r="M692" s="330"/>
      <c r="N692" s="330"/>
    </row>
    <row r="693" ht="15.75" customHeight="1">
      <c r="J693" s="330"/>
      <c r="K693" s="330"/>
      <c r="L693" s="330"/>
      <c r="M693" s="330"/>
      <c r="N693" s="330"/>
    </row>
    <row r="694" ht="15.75" customHeight="1">
      <c r="J694" s="330"/>
      <c r="K694" s="330"/>
      <c r="L694" s="330"/>
      <c r="M694" s="330"/>
      <c r="N694" s="330"/>
    </row>
    <row r="695" ht="15.75" customHeight="1">
      <c r="J695" s="330"/>
      <c r="K695" s="330"/>
      <c r="L695" s="330"/>
      <c r="M695" s="330"/>
      <c r="N695" s="330"/>
    </row>
    <row r="696" ht="15.75" customHeight="1">
      <c r="J696" s="330"/>
      <c r="K696" s="330"/>
      <c r="L696" s="330"/>
      <c r="M696" s="330"/>
      <c r="N696" s="330"/>
    </row>
    <row r="697" ht="15.75" customHeight="1">
      <c r="J697" s="330"/>
      <c r="K697" s="330"/>
      <c r="L697" s="330"/>
      <c r="M697" s="330"/>
      <c r="N697" s="330"/>
    </row>
    <row r="698" ht="15.75" customHeight="1">
      <c r="J698" s="330"/>
      <c r="K698" s="330"/>
      <c r="L698" s="330"/>
      <c r="M698" s="330"/>
      <c r="N698" s="330"/>
    </row>
    <row r="699" ht="15.75" customHeight="1">
      <c r="J699" s="330"/>
      <c r="K699" s="330"/>
      <c r="L699" s="330"/>
      <c r="M699" s="330"/>
      <c r="N699" s="330"/>
    </row>
    <row r="700" ht="15.75" customHeight="1">
      <c r="J700" s="330"/>
      <c r="K700" s="330"/>
      <c r="L700" s="330"/>
      <c r="M700" s="330"/>
      <c r="N700" s="330"/>
    </row>
    <row r="701" ht="15.75" customHeight="1">
      <c r="J701" s="330"/>
      <c r="K701" s="330"/>
      <c r="L701" s="330"/>
      <c r="M701" s="330"/>
      <c r="N701" s="330"/>
    </row>
    <row r="702" ht="15.75" customHeight="1">
      <c r="J702" s="330"/>
      <c r="K702" s="330"/>
      <c r="L702" s="330"/>
      <c r="M702" s="330"/>
      <c r="N702" s="330"/>
    </row>
    <row r="703" ht="15.75" customHeight="1">
      <c r="J703" s="330"/>
      <c r="K703" s="330"/>
      <c r="L703" s="330"/>
      <c r="M703" s="330"/>
      <c r="N703" s="330"/>
    </row>
    <row r="704" ht="15.75" customHeight="1">
      <c r="J704" s="330"/>
      <c r="K704" s="330"/>
      <c r="L704" s="330"/>
      <c r="M704" s="330"/>
      <c r="N704" s="330"/>
    </row>
    <row r="705" ht="15.75" customHeight="1">
      <c r="J705" s="330"/>
      <c r="K705" s="330"/>
      <c r="L705" s="330"/>
      <c r="M705" s="330"/>
      <c r="N705" s="330"/>
    </row>
    <row r="706" ht="15.75" customHeight="1">
      <c r="J706" s="330"/>
      <c r="K706" s="330"/>
      <c r="L706" s="330"/>
      <c r="M706" s="330"/>
      <c r="N706" s="330"/>
    </row>
    <row r="707" ht="15.75" customHeight="1">
      <c r="J707" s="330"/>
      <c r="K707" s="330"/>
      <c r="L707" s="330"/>
      <c r="M707" s="330"/>
      <c r="N707" s="330"/>
    </row>
    <row r="708" ht="15.75" customHeight="1">
      <c r="J708" s="330"/>
      <c r="K708" s="330"/>
      <c r="L708" s="330"/>
      <c r="M708" s="330"/>
      <c r="N708" s="330"/>
    </row>
    <row r="709" ht="15.75" customHeight="1">
      <c r="J709" s="330"/>
      <c r="K709" s="330"/>
      <c r="L709" s="330"/>
      <c r="M709" s="330"/>
      <c r="N709" s="330"/>
    </row>
    <row r="710" ht="15.75" customHeight="1">
      <c r="J710" s="330"/>
      <c r="K710" s="330"/>
      <c r="L710" s="330"/>
      <c r="M710" s="330"/>
      <c r="N710" s="330"/>
    </row>
    <row r="711" ht="15.75" customHeight="1">
      <c r="J711" s="330"/>
      <c r="K711" s="330"/>
      <c r="L711" s="330"/>
      <c r="M711" s="330"/>
      <c r="N711" s="330"/>
    </row>
    <row r="712" ht="15.75" customHeight="1">
      <c r="J712" s="330"/>
      <c r="K712" s="330"/>
      <c r="L712" s="330"/>
      <c r="M712" s="330"/>
      <c r="N712" s="330"/>
    </row>
    <row r="713" ht="15.75" customHeight="1">
      <c r="J713" s="330"/>
      <c r="K713" s="330"/>
      <c r="L713" s="330"/>
      <c r="M713" s="330"/>
      <c r="N713" s="330"/>
    </row>
    <row r="714" ht="15.75" customHeight="1">
      <c r="J714" s="330"/>
      <c r="K714" s="330"/>
      <c r="L714" s="330"/>
      <c r="M714" s="330"/>
      <c r="N714" s="330"/>
    </row>
    <row r="715" ht="15.75" customHeight="1">
      <c r="J715" s="330"/>
      <c r="K715" s="330"/>
      <c r="L715" s="330"/>
      <c r="M715" s="330"/>
      <c r="N715" s="330"/>
    </row>
    <row r="716" ht="15.75" customHeight="1">
      <c r="J716" s="330"/>
      <c r="K716" s="330"/>
      <c r="L716" s="330"/>
      <c r="M716" s="330"/>
      <c r="N716" s="330"/>
    </row>
    <row r="717" ht="15.75" customHeight="1">
      <c r="J717" s="330"/>
      <c r="K717" s="330"/>
      <c r="L717" s="330"/>
      <c r="M717" s="330"/>
      <c r="N717" s="330"/>
    </row>
    <row r="718" ht="15.75" customHeight="1">
      <c r="J718" s="330"/>
      <c r="K718" s="330"/>
      <c r="L718" s="330"/>
      <c r="M718" s="330"/>
      <c r="N718" s="330"/>
    </row>
    <row r="719" ht="15.75" customHeight="1">
      <c r="J719" s="330"/>
      <c r="K719" s="330"/>
      <c r="L719" s="330"/>
      <c r="M719" s="330"/>
      <c r="N719" s="330"/>
    </row>
    <row r="720" ht="15.75" customHeight="1">
      <c r="J720" s="330"/>
      <c r="K720" s="330"/>
      <c r="L720" s="330"/>
      <c r="M720" s="330"/>
      <c r="N720" s="330"/>
    </row>
    <row r="721" ht="15.75" customHeight="1">
      <c r="J721" s="330"/>
      <c r="K721" s="330"/>
      <c r="L721" s="330"/>
      <c r="M721" s="330"/>
      <c r="N721" s="330"/>
    </row>
    <row r="722" ht="15.75" customHeight="1">
      <c r="J722" s="330"/>
      <c r="K722" s="330"/>
      <c r="L722" s="330"/>
      <c r="M722" s="330"/>
      <c r="N722" s="330"/>
    </row>
    <row r="723" ht="15.75" customHeight="1">
      <c r="J723" s="330"/>
      <c r="K723" s="330"/>
      <c r="L723" s="330"/>
      <c r="M723" s="330"/>
      <c r="N723" s="330"/>
    </row>
    <row r="724" ht="15.75" customHeight="1">
      <c r="J724" s="330"/>
      <c r="K724" s="330"/>
      <c r="L724" s="330"/>
      <c r="M724" s="330"/>
      <c r="N724" s="330"/>
    </row>
    <row r="725" ht="15.75" customHeight="1">
      <c r="J725" s="330"/>
      <c r="K725" s="330"/>
      <c r="L725" s="330"/>
      <c r="M725" s="330"/>
      <c r="N725" s="330"/>
    </row>
    <row r="726" ht="15.75" customHeight="1">
      <c r="J726" s="330"/>
      <c r="K726" s="330"/>
      <c r="L726" s="330"/>
      <c r="M726" s="330"/>
      <c r="N726" s="330"/>
    </row>
    <row r="727" ht="15.75" customHeight="1">
      <c r="J727" s="330"/>
      <c r="K727" s="330"/>
      <c r="L727" s="330"/>
      <c r="M727" s="330"/>
      <c r="N727" s="330"/>
    </row>
    <row r="728" ht="15.75" customHeight="1">
      <c r="J728" s="330"/>
      <c r="K728" s="330"/>
      <c r="L728" s="330"/>
      <c r="M728" s="330"/>
      <c r="N728" s="330"/>
    </row>
    <row r="729" ht="15.75" customHeight="1">
      <c r="J729" s="330"/>
      <c r="K729" s="330"/>
      <c r="L729" s="330"/>
      <c r="M729" s="330"/>
      <c r="N729" s="330"/>
    </row>
    <row r="730" ht="15.75" customHeight="1">
      <c r="J730" s="330"/>
      <c r="K730" s="330"/>
      <c r="L730" s="330"/>
      <c r="M730" s="330"/>
      <c r="N730" s="330"/>
    </row>
    <row r="731" ht="15.75" customHeight="1">
      <c r="J731" s="330"/>
      <c r="K731" s="330"/>
      <c r="L731" s="330"/>
      <c r="M731" s="330"/>
      <c r="N731" s="330"/>
    </row>
    <row r="732" ht="15.75" customHeight="1">
      <c r="J732" s="330"/>
      <c r="K732" s="330"/>
      <c r="L732" s="330"/>
      <c r="M732" s="330"/>
      <c r="N732" s="330"/>
    </row>
    <row r="733" ht="15.75" customHeight="1">
      <c r="J733" s="330"/>
      <c r="K733" s="330"/>
      <c r="L733" s="330"/>
      <c r="M733" s="330"/>
      <c r="N733" s="330"/>
    </row>
    <row r="734" ht="15.75" customHeight="1">
      <c r="J734" s="330"/>
      <c r="K734" s="330"/>
      <c r="L734" s="330"/>
      <c r="M734" s="330"/>
      <c r="N734" s="330"/>
    </row>
    <row r="735" ht="15.75" customHeight="1">
      <c r="J735" s="330"/>
      <c r="K735" s="330"/>
      <c r="L735" s="330"/>
      <c r="M735" s="330"/>
      <c r="N735" s="330"/>
    </row>
    <row r="736" ht="15.75" customHeight="1">
      <c r="J736" s="330"/>
      <c r="K736" s="330"/>
      <c r="L736" s="330"/>
      <c r="M736" s="330"/>
      <c r="N736" s="330"/>
    </row>
    <row r="737" ht="15.75" customHeight="1">
      <c r="J737" s="330"/>
      <c r="K737" s="330"/>
      <c r="L737" s="330"/>
      <c r="M737" s="330"/>
      <c r="N737" s="330"/>
    </row>
    <row r="738" ht="15.75" customHeight="1">
      <c r="J738" s="330"/>
      <c r="K738" s="330"/>
      <c r="L738" s="330"/>
      <c r="M738" s="330"/>
      <c r="N738" s="330"/>
    </row>
    <row r="739" ht="15.75" customHeight="1">
      <c r="J739" s="330"/>
      <c r="K739" s="330"/>
      <c r="L739" s="330"/>
      <c r="M739" s="330"/>
      <c r="N739" s="330"/>
    </row>
    <row r="740" ht="15.75" customHeight="1">
      <c r="J740" s="330"/>
      <c r="K740" s="330"/>
      <c r="L740" s="330"/>
      <c r="M740" s="330"/>
      <c r="N740" s="330"/>
    </row>
    <row r="741" ht="15.75" customHeight="1">
      <c r="J741" s="330"/>
      <c r="K741" s="330"/>
      <c r="L741" s="330"/>
      <c r="M741" s="330"/>
      <c r="N741" s="330"/>
    </row>
    <row r="742" ht="15.75" customHeight="1">
      <c r="J742" s="330"/>
      <c r="K742" s="330"/>
      <c r="L742" s="330"/>
      <c r="M742" s="330"/>
      <c r="N742" s="330"/>
    </row>
    <row r="743" ht="15.75" customHeight="1">
      <c r="J743" s="330"/>
      <c r="K743" s="330"/>
      <c r="L743" s="330"/>
      <c r="M743" s="330"/>
      <c r="N743" s="330"/>
    </row>
    <row r="744" ht="15.75" customHeight="1">
      <c r="J744" s="330"/>
      <c r="K744" s="330"/>
      <c r="L744" s="330"/>
      <c r="M744" s="330"/>
      <c r="N744" s="330"/>
    </row>
    <row r="745" ht="15.75" customHeight="1">
      <c r="J745" s="330"/>
      <c r="K745" s="330"/>
      <c r="L745" s="330"/>
      <c r="M745" s="330"/>
      <c r="N745" s="330"/>
    </row>
    <row r="746" ht="15.75" customHeight="1">
      <c r="J746" s="330"/>
      <c r="K746" s="330"/>
      <c r="L746" s="330"/>
      <c r="M746" s="330"/>
      <c r="N746" s="330"/>
    </row>
    <row r="747" ht="15.75" customHeight="1">
      <c r="J747" s="330"/>
      <c r="K747" s="330"/>
      <c r="L747" s="330"/>
      <c r="M747" s="330"/>
      <c r="N747" s="330"/>
    </row>
    <row r="748" ht="15.75" customHeight="1">
      <c r="J748" s="330"/>
      <c r="K748" s="330"/>
      <c r="L748" s="330"/>
      <c r="M748" s="330"/>
      <c r="N748" s="330"/>
    </row>
    <row r="749" ht="15.75" customHeight="1">
      <c r="J749" s="330"/>
      <c r="K749" s="330"/>
      <c r="L749" s="330"/>
      <c r="M749" s="330"/>
      <c r="N749" s="330"/>
    </row>
    <row r="750" ht="15.75" customHeight="1">
      <c r="J750" s="330"/>
      <c r="K750" s="330"/>
      <c r="L750" s="330"/>
      <c r="M750" s="330"/>
      <c r="N750" s="330"/>
    </row>
    <row r="751" ht="15.75" customHeight="1">
      <c r="J751" s="330"/>
      <c r="K751" s="330"/>
      <c r="L751" s="330"/>
      <c r="M751" s="330"/>
      <c r="N751" s="330"/>
    </row>
    <row r="752" ht="15.75" customHeight="1">
      <c r="J752" s="330"/>
      <c r="K752" s="330"/>
      <c r="L752" s="330"/>
      <c r="M752" s="330"/>
      <c r="N752" s="330"/>
    </row>
    <row r="753" ht="15.75" customHeight="1">
      <c r="J753" s="330"/>
      <c r="K753" s="330"/>
      <c r="L753" s="330"/>
      <c r="M753" s="330"/>
      <c r="N753" s="330"/>
    </row>
    <row r="754" ht="15.75" customHeight="1">
      <c r="J754" s="330"/>
      <c r="K754" s="330"/>
      <c r="L754" s="330"/>
      <c r="M754" s="330"/>
      <c r="N754" s="330"/>
    </row>
    <row r="755" ht="15.75" customHeight="1">
      <c r="J755" s="330"/>
      <c r="K755" s="330"/>
      <c r="L755" s="330"/>
      <c r="M755" s="330"/>
      <c r="N755" s="330"/>
    </row>
    <row r="756" ht="15.75" customHeight="1">
      <c r="J756" s="330"/>
      <c r="K756" s="330"/>
      <c r="L756" s="330"/>
      <c r="M756" s="330"/>
      <c r="N756" s="330"/>
    </row>
    <row r="757" ht="15.75" customHeight="1">
      <c r="J757" s="330"/>
      <c r="K757" s="330"/>
      <c r="L757" s="330"/>
      <c r="M757" s="330"/>
      <c r="N757" s="330"/>
    </row>
    <row r="758" ht="15.75" customHeight="1">
      <c r="J758" s="330"/>
      <c r="K758" s="330"/>
      <c r="L758" s="330"/>
      <c r="M758" s="330"/>
      <c r="N758" s="330"/>
    </row>
    <row r="759" ht="15.75" customHeight="1">
      <c r="J759" s="330"/>
      <c r="K759" s="330"/>
      <c r="L759" s="330"/>
      <c r="M759" s="330"/>
      <c r="N759" s="330"/>
    </row>
    <row r="760" ht="15.75" customHeight="1">
      <c r="J760" s="330"/>
      <c r="K760" s="330"/>
      <c r="L760" s="330"/>
      <c r="M760" s="330"/>
      <c r="N760" s="330"/>
    </row>
    <row r="761" ht="15.75" customHeight="1">
      <c r="J761" s="330"/>
      <c r="K761" s="330"/>
      <c r="L761" s="330"/>
      <c r="M761" s="330"/>
      <c r="N761" s="330"/>
    </row>
    <row r="762" ht="15.75" customHeight="1">
      <c r="J762" s="330"/>
      <c r="K762" s="330"/>
      <c r="L762" s="330"/>
      <c r="M762" s="330"/>
      <c r="N762" s="330"/>
    </row>
    <row r="763" ht="15.75" customHeight="1">
      <c r="J763" s="330"/>
      <c r="K763" s="330"/>
      <c r="L763" s="330"/>
      <c r="M763" s="330"/>
      <c r="N763" s="330"/>
    </row>
    <row r="764" ht="15.75" customHeight="1">
      <c r="J764" s="330"/>
      <c r="K764" s="330"/>
      <c r="L764" s="330"/>
      <c r="M764" s="330"/>
      <c r="N764" s="330"/>
    </row>
    <row r="765" ht="15.75" customHeight="1">
      <c r="J765" s="330"/>
      <c r="K765" s="330"/>
      <c r="L765" s="330"/>
      <c r="M765" s="330"/>
      <c r="N765" s="330"/>
    </row>
    <row r="766" ht="15.75" customHeight="1">
      <c r="J766" s="330"/>
      <c r="K766" s="330"/>
      <c r="L766" s="330"/>
      <c r="M766" s="330"/>
      <c r="N766" s="330"/>
    </row>
    <row r="767" ht="15.75" customHeight="1">
      <c r="J767" s="330"/>
      <c r="K767" s="330"/>
      <c r="L767" s="330"/>
      <c r="M767" s="330"/>
      <c r="N767" s="330"/>
    </row>
    <row r="768" ht="15.75" customHeight="1">
      <c r="J768" s="330"/>
      <c r="K768" s="330"/>
      <c r="L768" s="330"/>
      <c r="M768" s="330"/>
      <c r="N768" s="330"/>
    </row>
    <row r="769" ht="15.75" customHeight="1">
      <c r="J769" s="330"/>
      <c r="K769" s="330"/>
      <c r="L769" s="330"/>
      <c r="M769" s="330"/>
      <c r="N769" s="330"/>
    </row>
    <row r="770" ht="15.75" customHeight="1">
      <c r="J770" s="330"/>
      <c r="K770" s="330"/>
      <c r="L770" s="330"/>
      <c r="M770" s="330"/>
      <c r="N770" s="330"/>
    </row>
    <row r="771" ht="15.75" customHeight="1">
      <c r="J771" s="330"/>
      <c r="K771" s="330"/>
      <c r="L771" s="330"/>
      <c r="M771" s="330"/>
      <c r="N771" s="330"/>
    </row>
    <row r="772" ht="15.75" customHeight="1">
      <c r="J772" s="330"/>
      <c r="K772" s="330"/>
      <c r="L772" s="330"/>
      <c r="M772" s="330"/>
      <c r="N772" s="330"/>
    </row>
    <row r="773" ht="15.75" customHeight="1">
      <c r="J773" s="330"/>
      <c r="K773" s="330"/>
      <c r="L773" s="330"/>
      <c r="M773" s="330"/>
      <c r="N773" s="330"/>
    </row>
    <row r="774" ht="15.75" customHeight="1">
      <c r="J774" s="330"/>
      <c r="K774" s="330"/>
      <c r="L774" s="330"/>
      <c r="M774" s="330"/>
      <c r="N774" s="330"/>
    </row>
    <row r="775" ht="15.75" customHeight="1">
      <c r="J775" s="330"/>
      <c r="K775" s="330"/>
      <c r="L775" s="330"/>
      <c r="M775" s="330"/>
      <c r="N775" s="330"/>
    </row>
    <row r="776" ht="15.75" customHeight="1">
      <c r="J776" s="330"/>
      <c r="K776" s="330"/>
      <c r="L776" s="330"/>
      <c r="M776" s="330"/>
      <c r="N776" s="330"/>
    </row>
    <row r="777" ht="15.75" customHeight="1">
      <c r="J777" s="330"/>
      <c r="K777" s="330"/>
      <c r="L777" s="330"/>
      <c r="M777" s="330"/>
      <c r="N777" s="330"/>
    </row>
    <row r="778" ht="15.75" customHeight="1">
      <c r="J778" s="330"/>
      <c r="K778" s="330"/>
      <c r="L778" s="330"/>
      <c r="M778" s="330"/>
      <c r="N778" s="330"/>
    </row>
    <row r="779" ht="15.75" customHeight="1">
      <c r="J779" s="330"/>
      <c r="K779" s="330"/>
      <c r="L779" s="330"/>
      <c r="M779" s="330"/>
      <c r="N779" s="330"/>
    </row>
    <row r="780" ht="15.75" customHeight="1">
      <c r="J780" s="330"/>
      <c r="K780" s="330"/>
      <c r="L780" s="330"/>
      <c r="M780" s="330"/>
      <c r="N780" s="330"/>
    </row>
    <row r="781" ht="15.75" customHeight="1">
      <c r="J781" s="330"/>
      <c r="K781" s="330"/>
      <c r="L781" s="330"/>
      <c r="M781" s="330"/>
      <c r="N781" s="330"/>
    </row>
    <row r="782" ht="15.75" customHeight="1">
      <c r="J782" s="330"/>
      <c r="K782" s="330"/>
      <c r="L782" s="330"/>
      <c r="M782" s="330"/>
      <c r="N782" s="330"/>
    </row>
    <row r="783" ht="15.75" customHeight="1">
      <c r="J783" s="330"/>
      <c r="K783" s="330"/>
      <c r="L783" s="330"/>
      <c r="M783" s="330"/>
      <c r="N783" s="330"/>
    </row>
    <row r="784" ht="15.75" customHeight="1">
      <c r="J784" s="330"/>
      <c r="K784" s="330"/>
      <c r="L784" s="330"/>
      <c r="M784" s="330"/>
      <c r="N784" s="330"/>
    </row>
    <row r="785" ht="15.75" customHeight="1">
      <c r="J785" s="330"/>
      <c r="K785" s="330"/>
      <c r="L785" s="330"/>
      <c r="M785" s="330"/>
      <c r="N785" s="330"/>
    </row>
    <row r="786" ht="15.75" customHeight="1">
      <c r="J786" s="330"/>
      <c r="K786" s="330"/>
      <c r="L786" s="330"/>
      <c r="M786" s="330"/>
      <c r="N786" s="330"/>
    </row>
    <row r="787" ht="15.75" customHeight="1">
      <c r="J787" s="330"/>
      <c r="K787" s="330"/>
      <c r="L787" s="330"/>
      <c r="M787" s="330"/>
      <c r="N787" s="330"/>
    </row>
    <row r="788" ht="15.75" customHeight="1">
      <c r="J788" s="330"/>
      <c r="K788" s="330"/>
      <c r="L788" s="330"/>
      <c r="M788" s="330"/>
      <c r="N788" s="330"/>
    </row>
    <row r="789" ht="15.75" customHeight="1">
      <c r="J789" s="330"/>
      <c r="K789" s="330"/>
      <c r="L789" s="330"/>
      <c r="M789" s="330"/>
      <c r="N789" s="330"/>
    </row>
    <row r="790" ht="15.75" customHeight="1">
      <c r="J790" s="330"/>
      <c r="K790" s="330"/>
      <c r="L790" s="330"/>
      <c r="M790" s="330"/>
      <c r="N790" s="330"/>
    </row>
    <row r="791" ht="15.75" customHeight="1">
      <c r="J791" s="330"/>
      <c r="K791" s="330"/>
      <c r="L791" s="330"/>
      <c r="M791" s="330"/>
      <c r="N791" s="330"/>
    </row>
    <row r="792" ht="15.75" customHeight="1">
      <c r="J792" s="330"/>
      <c r="K792" s="330"/>
      <c r="L792" s="330"/>
      <c r="M792" s="330"/>
      <c r="N792" s="330"/>
    </row>
    <row r="793" ht="15.75" customHeight="1">
      <c r="J793" s="330"/>
      <c r="K793" s="330"/>
      <c r="L793" s="330"/>
      <c r="M793" s="330"/>
      <c r="N793" s="330"/>
    </row>
    <row r="794" ht="15.75" customHeight="1">
      <c r="J794" s="330"/>
      <c r="K794" s="330"/>
      <c r="L794" s="330"/>
      <c r="M794" s="330"/>
      <c r="N794" s="330"/>
    </row>
    <row r="795" ht="15.75" customHeight="1">
      <c r="J795" s="330"/>
      <c r="K795" s="330"/>
      <c r="L795" s="330"/>
      <c r="M795" s="330"/>
      <c r="N795" s="330"/>
    </row>
    <row r="796" ht="15.75" customHeight="1">
      <c r="J796" s="330"/>
      <c r="K796" s="330"/>
      <c r="L796" s="330"/>
      <c r="M796" s="330"/>
      <c r="N796" s="330"/>
    </row>
    <row r="797" ht="15.75" customHeight="1">
      <c r="J797" s="330"/>
      <c r="K797" s="330"/>
      <c r="L797" s="330"/>
      <c r="M797" s="330"/>
      <c r="N797" s="330"/>
    </row>
    <row r="798" ht="15.75" customHeight="1">
      <c r="J798" s="330"/>
      <c r="K798" s="330"/>
      <c r="L798" s="330"/>
      <c r="M798" s="330"/>
      <c r="N798" s="330"/>
    </row>
    <row r="799" ht="15.75" customHeight="1">
      <c r="J799" s="330"/>
      <c r="K799" s="330"/>
      <c r="L799" s="330"/>
      <c r="M799" s="330"/>
      <c r="N799" s="330"/>
    </row>
    <row r="800" ht="15.75" customHeight="1">
      <c r="J800" s="330"/>
      <c r="K800" s="330"/>
      <c r="L800" s="330"/>
      <c r="M800" s="330"/>
      <c r="N800" s="330"/>
    </row>
    <row r="801" ht="15.75" customHeight="1">
      <c r="J801" s="330"/>
      <c r="K801" s="330"/>
      <c r="L801" s="330"/>
      <c r="M801" s="330"/>
      <c r="N801" s="330"/>
    </row>
    <row r="802" ht="15.75" customHeight="1">
      <c r="J802" s="330"/>
      <c r="K802" s="330"/>
      <c r="L802" s="330"/>
      <c r="M802" s="330"/>
      <c r="N802" s="330"/>
    </row>
    <row r="803" ht="15.75" customHeight="1">
      <c r="J803" s="330"/>
      <c r="K803" s="330"/>
      <c r="L803" s="330"/>
      <c r="M803" s="330"/>
      <c r="N803" s="330"/>
    </row>
    <row r="804" ht="15.75" customHeight="1">
      <c r="J804" s="330"/>
      <c r="K804" s="330"/>
      <c r="L804" s="330"/>
      <c r="M804" s="330"/>
      <c r="N804" s="330"/>
    </row>
    <row r="805" ht="15.75" customHeight="1">
      <c r="J805" s="330"/>
      <c r="K805" s="330"/>
      <c r="L805" s="330"/>
      <c r="M805" s="330"/>
      <c r="N805" s="330"/>
    </row>
    <row r="806" ht="15.75" customHeight="1">
      <c r="J806" s="330"/>
      <c r="K806" s="330"/>
      <c r="L806" s="330"/>
      <c r="M806" s="330"/>
      <c r="N806" s="330"/>
    </row>
    <row r="807" ht="15.75" customHeight="1">
      <c r="J807" s="330"/>
      <c r="K807" s="330"/>
      <c r="L807" s="330"/>
      <c r="M807" s="330"/>
      <c r="N807" s="330"/>
    </row>
    <row r="808" ht="15.75" customHeight="1">
      <c r="J808" s="330"/>
      <c r="K808" s="330"/>
      <c r="L808" s="330"/>
      <c r="M808" s="330"/>
      <c r="N808" s="330"/>
    </row>
    <row r="809" ht="15.75" customHeight="1">
      <c r="J809" s="330"/>
      <c r="K809" s="330"/>
      <c r="L809" s="330"/>
      <c r="M809" s="330"/>
      <c r="N809" s="330"/>
    </row>
    <row r="810" ht="15.75" customHeight="1">
      <c r="J810" s="330"/>
      <c r="K810" s="330"/>
      <c r="L810" s="330"/>
      <c r="M810" s="330"/>
      <c r="N810" s="330"/>
    </row>
    <row r="811" ht="15.75" customHeight="1">
      <c r="J811" s="330"/>
      <c r="K811" s="330"/>
      <c r="L811" s="330"/>
      <c r="M811" s="330"/>
      <c r="N811" s="330"/>
    </row>
    <row r="812" ht="15.75" customHeight="1">
      <c r="J812" s="330"/>
      <c r="K812" s="330"/>
      <c r="L812" s="330"/>
      <c r="M812" s="330"/>
      <c r="N812" s="330"/>
    </row>
    <row r="813" ht="15.75" customHeight="1">
      <c r="J813" s="330"/>
      <c r="K813" s="330"/>
      <c r="L813" s="330"/>
      <c r="M813" s="330"/>
      <c r="N813" s="330"/>
    </row>
    <row r="814" ht="15.75" customHeight="1">
      <c r="J814" s="330"/>
      <c r="K814" s="330"/>
      <c r="L814" s="330"/>
      <c r="M814" s="330"/>
      <c r="N814" s="330"/>
    </row>
    <row r="815" ht="15.75" customHeight="1">
      <c r="J815" s="330"/>
      <c r="K815" s="330"/>
      <c r="L815" s="330"/>
      <c r="M815" s="330"/>
      <c r="N815" s="330"/>
    </row>
    <row r="816" ht="15.75" customHeight="1">
      <c r="J816" s="330"/>
      <c r="K816" s="330"/>
      <c r="L816" s="330"/>
      <c r="M816" s="330"/>
      <c r="N816" s="330"/>
    </row>
    <row r="817" ht="15.75" customHeight="1">
      <c r="J817" s="330"/>
      <c r="K817" s="330"/>
      <c r="L817" s="330"/>
      <c r="M817" s="330"/>
      <c r="N817" s="330"/>
    </row>
    <row r="818" ht="15.75" customHeight="1">
      <c r="J818" s="330"/>
      <c r="K818" s="330"/>
      <c r="L818" s="330"/>
      <c r="M818" s="330"/>
      <c r="N818" s="330"/>
    </row>
    <row r="819" ht="15.75" customHeight="1">
      <c r="J819" s="330"/>
      <c r="K819" s="330"/>
      <c r="L819" s="330"/>
      <c r="M819" s="330"/>
      <c r="N819" s="330"/>
    </row>
    <row r="820" ht="15.75" customHeight="1">
      <c r="J820" s="330"/>
      <c r="K820" s="330"/>
      <c r="L820" s="330"/>
      <c r="M820" s="330"/>
      <c r="N820" s="330"/>
    </row>
    <row r="821" ht="15.75" customHeight="1">
      <c r="J821" s="330"/>
      <c r="K821" s="330"/>
      <c r="L821" s="330"/>
      <c r="M821" s="330"/>
      <c r="N821" s="330"/>
    </row>
    <row r="822" ht="15.75" customHeight="1">
      <c r="J822" s="330"/>
      <c r="K822" s="330"/>
      <c r="L822" s="330"/>
      <c r="M822" s="330"/>
      <c r="N822" s="330"/>
    </row>
    <row r="823" ht="15.75" customHeight="1">
      <c r="J823" s="330"/>
      <c r="K823" s="330"/>
      <c r="L823" s="330"/>
      <c r="M823" s="330"/>
      <c r="N823" s="330"/>
    </row>
    <row r="824" ht="15.75" customHeight="1">
      <c r="J824" s="330"/>
      <c r="K824" s="330"/>
      <c r="L824" s="330"/>
      <c r="M824" s="330"/>
      <c r="N824" s="330"/>
    </row>
    <row r="825" ht="15.75" customHeight="1">
      <c r="J825" s="330"/>
      <c r="K825" s="330"/>
      <c r="L825" s="330"/>
      <c r="M825" s="330"/>
      <c r="N825" s="330"/>
    </row>
    <row r="826" ht="15.75" customHeight="1">
      <c r="J826" s="330"/>
      <c r="K826" s="330"/>
      <c r="L826" s="330"/>
      <c r="M826" s="330"/>
      <c r="N826" s="330"/>
    </row>
    <row r="827" ht="15.75" customHeight="1">
      <c r="J827" s="330"/>
      <c r="K827" s="330"/>
      <c r="L827" s="330"/>
      <c r="M827" s="330"/>
      <c r="N827" s="330"/>
    </row>
    <row r="828" ht="15.75" customHeight="1">
      <c r="J828" s="330"/>
      <c r="K828" s="330"/>
      <c r="L828" s="330"/>
      <c r="M828" s="330"/>
      <c r="N828" s="330"/>
    </row>
    <row r="829" ht="15.75" customHeight="1">
      <c r="J829" s="330"/>
      <c r="K829" s="330"/>
      <c r="L829" s="330"/>
      <c r="M829" s="330"/>
      <c r="N829" s="330"/>
    </row>
    <row r="830" ht="15.75" customHeight="1">
      <c r="J830" s="330"/>
      <c r="K830" s="330"/>
      <c r="L830" s="330"/>
      <c r="M830" s="330"/>
      <c r="N830" s="330"/>
    </row>
    <row r="831" ht="15.75" customHeight="1">
      <c r="J831" s="330"/>
      <c r="K831" s="330"/>
      <c r="L831" s="330"/>
      <c r="M831" s="330"/>
      <c r="N831" s="330"/>
    </row>
    <row r="832" ht="15.75" customHeight="1">
      <c r="J832" s="330"/>
      <c r="K832" s="330"/>
      <c r="L832" s="330"/>
      <c r="M832" s="330"/>
      <c r="N832" s="330"/>
    </row>
    <row r="833" ht="15.75" customHeight="1">
      <c r="J833" s="330"/>
      <c r="K833" s="330"/>
      <c r="L833" s="330"/>
      <c r="M833" s="330"/>
      <c r="N833" s="330"/>
    </row>
    <row r="834" ht="15.75" customHeight="1">
      <c r="J834" s="330"/>
      <c r="K834" s="330"/>
      <c r="L834" s="330"/>
      <c r="M834" s="330"/>
      <c r="N834" s="330"/>
    </row>
    <row r="835" ht="15.75" customHeight="1">
      <c r="J835" s="330"/>
      <c r="K835" s="330"/>
      <c r="L835" s="330"/>
      <c r="M835" s="330"/>
      <c r="N835" s="330"/>
    </row>
    <row r="836" ht="15.75" customHeight="1">
      <c r="J836" s="330"/>
      <c r="K836" s="330"/>
      <c r="L836" s="330"/>
      <c r="M836" s="330"/>
      <c r="N836" s="330"/>
    </row>
    <row r="837" ht="15.75" customHeight="1">
      <c r="J837" s="330"/>
      <c r="K837" s="330"/>
      <c r="L837" s="330"/>
      <c r="M837" s="330"/>
      <c r="N837" s="330"/>
    </row>
    <row r="838" ht="15.75" customHeight="1">
      <c r="J838" s="330"/>
      <c r="K838" s="330"/>
      <c r="L838" s="330"/>
      <c r="M838" s="330"/>
      <c r="N838" s="330"/>
    </row>
    <row r="839" ht="15.75" customHeight="1">
      <c r="J839" s="330"/>
      <c r="K839" s="330"/>
      <c r="L839" s="330"/>
      <c r="M839" s="330"/>
      <c r="N839" s="330"/>
    </row>
    <row r="840" ht="15.75" customHeight="1">
      <c r="J840" s="330"/>
      <c r="K840" s="330"/>
      <c r="L840" s="330"/>
      <c r="M840" s="330"/>
      <c r="N840" s="330"/>
    </row>
    <row r="841" ht="15.75" customHeight="1">
      <c r="J841" s="330"/>
      <c r="K841" s="330"/>
      <c r="L841" s="330"/>
      <c r="M841" s="330"/>
      <c r="N841" s="330"/>
    </row>
    <row r="842" ht="15.75" customHeight="1">
      <c r="J842" s="330"/>
      <c r="K842" s="330"/>
      <c r="L842" s="330"/>
      <c r="M842" s="330"/>
      <c r="N842" s="330"/>
    </row>
    <row r="843" ht="15.75" customHeight="1">
      <c r="J843" s="330"/>
      <c r="K843" s="330"/>
      <c r="L843" s="330"/>
      <c r="M843" s="330"/>
      <c r="N843" s="330"/>
    </row>
    <row r="844" ht="15.75" customHeight="1">
      <c r="J844" s="330"/>
      <c r="K844" s="330"/>
      <c r="L844" s="330"/>
      <c r="M844" s="330"/>
      <c r="N844" s="330"/>
    </row>
    <row r="845" ht="15.75" customHeight="1">
      <c r="J845" s="330"/>
      <c r="K845" s="330"/>
      <c r="L845" s="330"/>
      <c r="M845" s="330"/>
      <c r="N845" s="330"/>
    </row>
    <row r="846" ht="15.75" customHeight="1">
      <c r="J846" s="330"/>
      <c r="K846" s="330"/>
      <c r="L846" s="330"/>
      <c r="M846" s="330"/>
      <c r="N846" s="330"/>
    </row>
    <row r="847" ht="15.75" customHeight="1">
      <c r="J847" s="330"/>
      <c r="K847" s="330"/>
      <c r="L847" s="330"/>
      <c r="M847" s="330"/>
      <c r="N847" s="330"/>
    </row>
    <row r="848" ht="15.75" customHeight="1">
      <c r="J848" s="330"/>
      <c r="K848" s="330"/>
      <c r="L848" s="330"/>
      <c r="M848" s="330"/>
      <c r="N848" s="330"/>
    </row>
    <row r="849" ht="15.75" customHeight="1">
      <c r="J849" s="330"/>
      <c r="K849" s="330"/>
      <c r="L849" s="330"/>
      <c r="M849" s="330"/>
      <c r="N849" s="330"/>
    </row>
    <row r="850" ht="15.75" customHeight="1">
      <c r="J850" s="330"/>
      <c r="K850" s="330"/>
      <c r="L850" s="330"/>
      <c r="M850" s="330"/>
      <c r="N850" s="330"/>
    </row>
    <row r="851" ht="15.75" customHeight="1">
      <c r="J851" s="330"/>
      <c r="K851" s="330"/>
      <c r="L851" s="330"/>
      <c r="M851" s="330"/>
      <c r="N851" s="330"/>
    </row>
    <row r="852" ht="15.75" customHeight="1">
      <c r="J852" s="330"/>
      <c r="K852" s="330"/>
      <c r="L852" s="330"/>
      <c r="M852" s="330"/>
      <c r="N852" s="330"/>
    </row>
    <row r="853" ht="15.75" customHeight="1">
      <c r="J853" s="330"/>
      <c r="K853" s="330"/>
      <c r="L853" s="330"/>
      <c r="M853" s="330"/>
      <c r="N853" s="330"/>
    </row>
    <row r="854" ht="15.75" customHeight="1">
      <c r="J854" s="330"/>
      <c r="K854" s="330"/>
      <c r="L854" s="330"/>
      <c r="M854" s="330"/>
      <c r="N854" s="330"/>
    </row>
    <row r="855" ht="15.75" customHeight="1">
      <c r="J855" s="330"/>
      <c r="K855" s="330"/>
      <c r="L855" s="330"/>
      <c r="M855" s="330"/>
      <c r="N855" s="330"/>
    </row>
    <row r="856" ht="15.75" customHeight="1">
      <c r="J856" s="330"/>
      <c r="K856" s="330"/>
      <c r="L856" s="330"/>
      <c r="M856" s="330"/>
      <c r="N856" s="330"/>
    </row>
    <row r="857" ht="15.75" customHeight="1">
      <c r="J857" s="330"/>
      <c r="K857" s="330"/>
      <c r="L857" s="330"/>
      <c r="M857" s="330"/>
      <c r="N857" s="330"/>
    </row>
    <row r="858" ht="15.75" customHeight="1">
      <c r="J858" s="330"/>
      <c r="K858" s="330"/>
      <c r="L858" s="330"/>
      <c r="M858" s="330"/>
      <c r="N858" s="330"/>
    </row>
    <row r="859" ht="15.75" customHeight="1">
      <c r="J859" s="330"/>
      <c r="K859" s="330"/>
      <c r="L859" s="330"/>
      <c r="M859" s="330"/>
      <c r="N859" s="330"/>
    </row>
    <row r="860" ht="15.75" customHeight="1">
      <c r="J860" s="330"/>
      <c r="K860" s="330"/>
      <c r="L860" s="330"/>
      <c r="M860" s="330"/>
      <c r="N860" s="330"/>
    </row>
    <row r="861" ht="15.75" customHeight="1">
      <c r="J861" s="330"/>
      <c r="K861" s="330"/>
      <c r="L861" s="330"/>
      <c r="M861" s="330"/>
      <c r="N861" s="330"/>
    </row>
    <row r="862" ht="15.75" customHeight="1">
      <c r="J862" s="330"/>
      <c r="K862" s="330"/>
      <c r="L862" s="330"/>
      <c r="M862" s="330"/>
      <c r="N862" s="330"/>
    </row>
    <row r="863" ht="15.75" customHeight="1">
      <c r="J863" s="330"/>
      <c r="K863" s="330"/>
      <c r="L863" s="330"/>
      <c r="M863" s="330"/>
      <c r="N863" s="330"/>
    </row>
    <row r="864" ht="15.75" customHeight="1">
      <c r="J864" s="330"/>
      <c r="K864" s="330"/>
      <c r="L864" s="330"/>
      <c r="M864" s="330"/>
      <c r="N864" s="330"/>
    </row>
    <row r="865" ht="15.75" customHeight="1">
      <c r="J865" s="330"/>
      <c r="K865" s="330"/>
      <c r="L865" s="330"/>
      <c r="M865" s="330"/>
      <c r="N865" s="330"/>
    </row>
    <row r="866" ht="15.75" customHeight="1">
      <c r="J866" s="330"/>
      <c r="K866" s="330"/>
      <c r="L866" s="330"/>
      <c r="M866" s="330"/>
      <c r="N866" s="330"/>
    </row>
    <row r="867" ht="15.75" customHeight="1">
      <c r="J867" s="330"/>
      <c r="K867" s="330"/>
      <c r="L867" s="330"/>
      <c r="M867" s="330"/>
      <c r="N867" s="330"/>
    </row>
    <row r="868" ht="15.75" customHeight="1">
      <c r="J868" s="330"/>
      <c r="K868" s="330"/>
      <c r="L868" s="330"/>
      <c r="M868" s="330"/>
      <c r="N868" s="330"/>
    </row>
    <row r="869" ht="15.75" customHeight="1">
      <c r="J869" s="330"/>
      <c r="K869" s="330"/>
      <c r="L869" s="330"/>
      <c r="M869" s="330"/>
      <c r="N869" s="330"/>
    </row>
    <row r="870" ht="15.75" customHeight="1">
      <c r="J870" s="330"/>
      <c r="K870" s="330"/>
      <c r="L870" s="330"/>
      <c r="M870" s="330"/>
      <c r="N870" s="330"/>
    </row>
    <row r="871" ht="15.75" customHeight="1">
      <c r="J871" s="330"/>
      <c r="K871" s="330"/>
      <c r="L871" s="330"/>
      <c r="M871" s="330"/>
      <c r="N871" s="330"/>
    </row>
    <row r="872" ht="15.75" customHeight="1">
      <c r="J872" s="330"/>
      <c r="K872" s="330"/>
      <c r="L872" s="330"/>
      <c r="M872" s="330"/>
      <c r="N872" s="330"/>
    </row>
    <row r="873" ht="15.75" customHeight="1">
      <c r="J873" s="330"/>
      <c r="K873" s="330"/>
      <c r="L873" s="330"/>
      <c r="M873" s="330"/>
      <c r="N873" s="330"/>
    </row>
    <row r="874" ht="15.75" customHeight="1">
      <c r="J874" s="330"/>
      <c r="K874" s="330"/>
      <c r="L874" s="330"/>
      <c r="M874" s="330"/>
      <c r="N874" s="330"/>
    </row>
    <row r="875" ht="15.75" customHeight="1">
      <c r="J875" s="330"/>
      <c r="K875" s="330"/>
      <c r="L875" s="330"/>
      <c r="M875" s="330"/>
      <c r="N875" s="330"/>
    </row>
    <row r="876" ht="15.75" customHeight="1">
      <c r="J876" s="330"/>
      <c r="K876" s="330"/>
      <c r="L876" s="330"/>
      <c r="M876" s="330"/>
      <c r="N876" s="330"/>
    </row>
    <row r="877" ht="15.75" customHeight="1">
      <c r="J877" s="330"/>
      <c r="K877" s="330"/>
      <c r="L877" s="330"/>
      <c r="M877" s="330"/>
      <c r="N877" s="330"/>
    </row>
    <row r="878" ht="15.75" customHeight="1">
      <c r="J878" s="330"/>
      <c r="K878" s="330"/>
      <c r="L878" s="330"/>
      <c r="M878" s="330"/>
      <c r="N878" s="330"/>
    </row>
    <row r="879" ht="15.75" customHeight="1">
      <c r="J879" s="330"/>
      <c r="K879" s="330"/>
      <c r="L879" s="330"/>
      <c r="M879" s="330"/>
      <c r="N879" s="330"/>
    </row>
    <row r="880" ht="15.75" customHeight="1">
      <c r="J880" s="330"/>
      <c r="K880" s="330"/>
      <c r="L880" s="330"/>
      <c r="M880" s="330"/>
      <c r="N880" s="330"/>
    </row>
    <row r="881" ht="15.75" customHeight="1">
      <c r="J881" s="330"/>
      <c r="K881" s="330"/>
      <c r="L881" s="330"/>
      <c r="M881" s="330"/>
      <c r="N881" s="330"/>
    </row>
    <row r="882" ht="15.75" customHeight="1">
      <c r="J882" s="330"/>
      <c r="K882" s="330"/>
      <c r="L882" s="330"/>
      <c r="M882" s="330"/>
      <c r="N882" s="330"/>
    </row>
    <row r="883" ht="15.75" customHeight="1">
      <c r="J883" s="330"/>
      <c r="K883" s="330"/>
      <c r="L883" s="330"/>
      <c r="M883" s="330"/>
      <c r="N883" s="330"/>
    </row>
    <row r="884" ht="15.75" customHeight="1">
      <c r="J884" s="330"/>
      <c r="K884" s="330"/>
      <c r="L884" s="330"/>
      <c r="M884" s="330"/>
      <c r="N884" s="330"/>
    </row>
    <row r="885" ht="15.75" customHeight="1">
      <c r="J885" s="330"/>
      <c r="K885" s="330"/>
      <c r="L885" s="330"/>
      <c r="M885" s="330"/>
      <c r="N885" s="330"/>
    </row>
    <row r="886" ht="15.75" customHeight="1">
      <c r="J886" s="330"/>
      <c r="K886" s="330"/>
      <c r="L886" s="330"/>
      <c r="M886" s="330"/>
      <c r="N886" s="330"/>
    </row>
    <row r="887" ht="15.75" customHeight="1">
      <c r="J887" s="330"/>
      <c r="K887" s="330"/>
      <c r="L887" s="330"/>
      <c r="M887" s="330"/>
      <c r="N887" s="330"/>
    </row>
    <row r="888" ht="15.75" customHeight="1">
      <c r="J888" s="330"/>
      <c r="K888" s="330"/>
      <c r="L888" s="330"/>
      <c r="M888" s="330"/>
      <c r="N888" s="330"/>
    </row>
    <row r="889" ht="15.75" customHeight="1">
      <c r="J889" s="330"/>
      <c r="K889" s="330"/>
      <c r="L889" s="330"/>
      <c r="M889" s="330"/>
      <c r="N889" s="330"/>
    </row>
    <row r="890" ht="15.75" customHeight="1">
      <c r="J890" s="330"/>
      <c r="K890" s="330"/>
      <c r="L890" s="330"/>
      <c r="M890" s="330"/>
      <c r="N890" s="330"/>
    </row>
    <row r="891" ht="15.75" customHeight="1">
      <c r="J891" s="330"/>
      <c r="K891" s="330"/>
      <c r="L891" s="330"/>
      <c r="M891" s="330"/>
      <c r="N891" s="330"/>
    </row>
    <row r="892" ht="15.75" customHeight="1">
      <c r="J892" s="330"/>
      <c r="K892" s="330"/>
      <c r="L892" s="330"/>
      <c r="M892" s="330"/>
      <c r="N892" s="330"/>
    </row>
    <row r="893" ht="15.75" customHeight="1">
      <c r="J893" s="330"/>
      <c r="K893" s="330"/>
      <c r="L893" s="330"/>
      <c r="M893" s="330"/>
      <c r="N893" s="330"/>
    </row>
    <row r="894" ht="15.75" customHeight="1">
      <c r="J894" s="330"/>
      <c r="K894" s="330"/>
      <c r="L894" s="330"/>
      <c r="M894" s="330"/>
      <c r="N894" s="330"/>
    </row>
    <row r="895" ht="15.75" customHeight="1">
      <c r="J895" s="330"/>
      <c r="K895" s="330"/>
      <c r="L895" s="330"/>
      <c r="M895" s="330"/>
      <c r="N895" s="330"/>
    </row>
    <row r="896" ht="15.75" customHeight="1">
      <c r="J896" s="330"/>
      <c r="K896" s="330"/>
      <c r="L896" s="330"/>
      <c r="M896" s="330"/>
      <c r="N896" s="330"/>
    </row>
    <row r="897" ht="15.75" customHeight="1">
      <c r="J897" s="330"/>
      <c r="K897" s="330"/>
      <c r="L897" s="330"/>
      <c r="M897" s="330"/>
      <c r="N897" s="330"/>
    </row>
    <row r="898" ht="15.75" customHeight="1">
      <c r="J898" s="330"/>
      <c r="K898" s="330"/>
      <c r="L898" s="330"/>
      <c r="M898" s="330"/>
      <c r="N898" s="330"/>
    </row>
    <row r="899" ht="15.75" customHeight="1">
      <c r="J899" s="330"/>
      <c r="K899" s="330"/>
      <c r="L899" s="330"/>
      <c r="M899" s="330"/>
      <c r="N899" s="330"/>
    </row>
    <row r="900" ht="15.75" customHeight="1">
      <c r="J900" s="330"/>
      <c r="K900" s="330"/>
      <c r="L900" s="330"/>
      <c r="M900" s="330"/>
      <c r="N900" s="330"/>
    </row>
    <row r="901" ht="15.75" customHeight="1">
      <c r="J901" s="330"/>
      <c r="K901" s="330"/>
      <c r="L901" s="330"/>
      <c r="M901" s="330"/>
      <c r="N901" s="330"/>
    </row>
    <row r="902" ht="15.75" customHeight="1">
      <c r="J902" s="330"/>
      <c r="K902" s="330"/>
      <c r="L902" s="330"/>
      <c r="M902" s="330"/>
      <c r="N902" s="330"/>
    </row>
    <row r="903" ht="15.75" customHeight="1">
      <c r="J903" s="330"/>
      <c r="K903" s="330"/>
      <c r="L903" s="330"/>
      <c r="M903" s="330"/>
      <c r="N903" s="330"/>
    </row>
    <row r="904" ht="15.75" customHeight="1">
      <c r="J904" s="330"/>
      <c r="K904" s="330"/>
      <c r="L904" s="330"/>
      <c r="M904" s="330"/>
      <c r="N904" s="330"/>
    </row>
    <row r="905" ht="15.75" customHeight="1">
      <c r="J905" s="330"/>
      <c r="K905" s="330"/>
      <c r="L905" s="330"/>
      <c r="M905" s="330"/>
      <c r="N905" s="330"/>
    </row>
    <row r="906" ht="15.75" customHeight="1">
      <c r="J906" s="330"/>
      <c r="K906" s="330"/>
      <c r="L906" s="330"/>
      <c r="M906" s="330"/>
      <c r="N906" s="330"/>
    </row>
    <row r="907" ht="15.75" customHeight="1">
      <c r="J907" s="330"/>
      <c r="K907" s="330"/>
      <c r="L907" s="330"/>
      <c r="M907" s="330"/>
      <c r="N907" s="330"/>
    </row>
    <row r="908" ht="15.75" customHeight="1">
      <c r="J908" s="330"/>
      <c r="K908" s="330"/>
      <c r="L908" s="330"/>
      <c r="M908" s="330"/>
      <c r="N908" s="330"/>
    </row>
    <row r="909" ht="15.75" customHeight="1">
      <c r="J909" s="330"/>
      <c r="K909" s="330"/>
      <c r="L909" s="330"/>
      <c r="M909" s="330"/>
      <c r="N909" s="330"/>
    </row>
    <row r="910" ht="15.75" customHeight="1">
      <c r="J910" s="330"/>
      <c r="K910" s="330"/>
      <c r="L910" s="330"/>
      <c r="M910" s="330"/>
      <c r="N910" s="330"/>
    </row>
    <row r="911" ht="15.75" customHeight="1">
      <c r="J911" s="330"/>
      <c r="K911" s="330"/>
      <c r="L911" s="330"/>
      <c r="M911" s="330"/>
      <c r="N911" s="330"/>
    </row>
    <row r="912" ht="15.75" customHeight="1">
      <c r="J912" s="330"/>
      <c r="K912" s="330"/>
      <c r="L912" s="330"/>
      <c r="M912" s="330"/>
      <c r="N912" s="330"/>
    </row>
    <row r="913" ht="15.75" customHeight="1">
      <c r="J913" s="330"/>
      <c r="K913" s="330"/>
      <c r="L913" s="330"/>
      <c r="M913" s="330"/>
      <c r="N913" s="330"/>
    </row>
    <row r="914" ht="15.75" customHeight="1">
      <c r="J914" s="330"/>
      <c r="K914" s="330"/>
      <c r="L914" s="330"/>
      <c r="M914" s="330"/>
      <c r="N914" s="330"/>
    </row>
    <row r="915" ht="15.75" customHeight="1">
      <c r="J915" s="330"/>
      <c r="K915" s="330"/>
      <c r="L915" s="330"/>
      <c r="M915" s="330"/>
      <c r="N915" s="330"/>
    </row>
    <row r="916" ht="15.75" customHeight="1">
      <c r="J916" s="330"/>
      <c r="K916" s="330"/>
      <c r="L916" s="330"/>
      <c r="M916" s="330"/>
      <c r="N916" s="330"/>
    </row>
    <row r="917" ht="15.75" customHeight="1">
      <c r="J917" s="330"/>
      <c r="K917" s="330"/>
      <c r="L917" s="330"/>
      <c r="M917" s="330"/>
      <c r="N917" s="330"/>
    </row>
    <row r="918" ht="15.75" customHeight="1">
      <c r="J918" s="330"/>
      <c r="K918" s="330"/>
      <c r="L918" s="330"/>
      <c r="M918" s="330"/>
      <c r="N918" s="330"/>
    </row>
    <row r="919" ht="15.75" customHeight="1">
      <c r="J919" s="330"/>
      <c r="K919" s="330"/>
      <c r="L919" s="330"/>
      <c r="M919" s="330"/>
      <c r="N919" s="330"/>
    </row>
    <row r="920" ht="15.75" customHeight="1">
      <c r="J920" s="330"/>
      <c r="K920" s="330"/>
      <c r="L920" s="330"/>
      <c r="M920" s="330"/>
      <c r="N920" s="330"/>
    </row>
    <row r="921" ht="15.75" customHeight="1">
      <c r="J921" s="330"/>
      <c r="K921" s="330"/>
      <c r="L921" s="330"/>
      <c r="M921" s="330"/>
      <c r="N921" s="330"/>
    </row>
    <row r="922" ht="15.75" customHeight="1">
      <c r="J922" s="330"/>
      <c r="K922" s="330"/>
      <c r="L922" s="330"/>
      <c r="M922" s="330"/>
      <c r="N922" s="330"/>
    </row>
    <row r="923" ht="15.75" customHeight="1">
      <c r="J923" s="330"/>
      <c r="K923" s="330"/>
      <c r="L923" s="330"/>
      <c r="M923" s="330"/>
      <c r="N923" s="330"/>
    </row>
    <row r="924" ht="15.75" customHeight="1">
      <c r="J924" s="330"/>
      <c r="K924" s="330"/>
      <c r="L924" s="330"/>
      <c r="M924" s="330"/>
      <c r="N924" s="330"/>
    </row>
    <row r="925" ht="15.75" customHeight="1">
      <c r="J925" s="330"/>
      <c r="K925" s="330"/>
      <c r="L925" s="330"/>
      <c r="M925" s="330"/>
      <c r="N925" s="330"/>
    </row>
    <row r="926" ht="15.75" customHeight="1">
      <c r="J926" s="330"/>
      <c r="K926" s="330"/>
      <c r="L926" s="330"/>
      <c r="M926" s="330"/>
      <c r="N926" s="330"/>
    </row>
    <row r="927" ht="15.75" customHeight="1">
      <c r="J927" s="330"/>
      <c r="K927" s="330"/>
      <c r="L927" s="330"/>
      <c r="M927" s="330"/>
      <c r="N927" s="330"/>
    </row>
    <row r="928" ht="15.75" customHeight="1">
      <c r="J928" s="330"/>
      <c r="K928" s="330"/>
      <c r="L928" s="330"/>
      <c r="M928" s="330"/>
      <c r="N928" s="330"/>
    </row>
    <row r="929" ht="15.75" customHeight="1">
      <c r="J929" s="330"/>
      <c r="K929" s="330"/>
      <c r="L929" s="330"/>
      <c r="M929" s="330"/>
      <c r="N929" s="330"/>
    </row>
    <row r="930" ht="15.75" customHeight="1">
      <c r="J930" s="330"/>
      <c r="K930" s="330"/>
      <c r="L930" s="330"/>
      <c r="M930" s="330"/>
      <c r="N930" s="330"/>
    </row>
    <row r="931" ht="15.75" customHeight="1">
      <c r="J931" s="330"/>
      <c r="K931" s="330"/>
      <c r="L931" s="330"/>
      <c r="M931" s="330"/>
      <c r="N931" s="330"/>
    </row>
    <row r="932" ht="15.75" customHeight="1">
      <c r="J932" s="330"/>
      <c r="K932" s="330"/>
      <c r="L932" s="330"/>
      <c r="M932" s="330"/>
      <c r="N932" s="330"/>
    </row>
    <row r="933" ht="15.75" customHeight="1">
      <c r="J933" s="330"/>
      <c r="K933" s="330"/>
      <c r="L933" s="330"/>
      <c r="M933" s="330"/>
      <c r="N933" s="330"/>
    </row>
    <row r="934" ht="15.75" customHeight="1">
      <c r="J934" s="330"/>
      <c r="K934" s="330"/>
      <c r="L934" s="330"/>
      <c r="M934" s="330"/>
      <c r="N934" s="330"/>
    </row>
    <row r="935" ht="15.75" customHeight="1">
      <c r="J935" s="330"/>
      <c r="K935" s="330"/>
      <c r="L935" s="330"/>
      <c r="M935" s="330"/>
      <c r="N935" s="330"/>
    </row>
    <row r="936" ht="15.75" customHeight="1">
      <c r="J936" s="330"/>
      <c r="K936" s="330"/>
      <c r="L936" s="330"/>
      <c r="M936" s="330"/>
      <c r="N936" s="330"/>
    </row>
    <row r="937" ht="15.75" customHeight="1">
      <c r="J937" s="330"/>
      <c r="K937" s="330"/>
      <c r="L937" s="330"/>
      <c r="M937" s="330"/>
      <c r="N937" s="330"/>
    </row>
    <row r="938" ht="15.75" customHeight="1">
      <c r="J938" s="330"/>
      <c r="K938" s="330"/>
      <c r="L938" s="330"/>
      <c r="M938" s="330"/>
      <c r="N938" s="330"/>
    </row>
    <row r="939" ht="15.75" customHeight="1">
      <c r="J939" s="330"/>
      <c r="K939" s="330"/>
      <c r="L939" s="330"/>
      <c r="M939" s="330"/>
      <c r="N939" s="330"/>
    </row>
    <row r="940" ht="15.75" customHeight="1">
      <c r="J940" s="330"/>
      <c r="K940" s="330"/>
      <c r="L940" s="330"/>
      <c r="M940" s="330"/>
      <c r="N940" s="330"/>
    </row>
    <row r="941" ht="15.75" customHeight="1">
      <c r="J941" s="330"/>
      <c r="K941" s="330"/>
      <c r="L941" s="330"/>
      <c r="M941" s="330"/>
      <c r="N941" s="330"/>
    </row>
    <row r="942" ht="15.75" customHeight="1">
      <c r="J942" s="330"/>
      <c r="K942" s="330"/>
      <c r="L942" s="330"/>
      <c r="M942" s="330"/>
      <c r="N942" s="330"/>
    </row>
    <row r="943" ht="15.75" customHeight="1">
      <c r="J943" s="330"/>
      <c r="K943" s="330"/>
      <c r="L943" s="330"/>
      <c r="M943" s="330"/>
      <c r="N943" s="330"/>
    </row>
    <row r="944" ht="15.75" customHeight="1">
      <c r="J944" s="330"/>
      <c r="K944" s="330"/>
      <c r="L944" s="330"/>
      <c r="M944" s="330"/>
      <c r="N944" s="330"/>
    </row>
    <row r="945" ht="15.75" customHeight="1">
      <c r="J945" s="330"/>
      <c r="K945" s="330"/>
      <c r="L945" s="330"/>
      <c r="M945" s="330"/>
      <c r="N945" s="330"/>
    </row>
    <row r="946" ht="15.75" customHeight="1">
      <c r="J946" s="330"/>
      <c r="K946" s="330"/>
      <c r="L946" s="330"/>
      <c r="M946" s="330"/>
      <c r="N946" s="330"/>
    </row>
    <row r="947" ht="15.75" customHeight="1">
      <c r="J947" s="330"/>
      <c r="K947" s="330"/>
      <c r="L947" s="330"/>
      <c r="M947" s="330"/>
      <c r="N947" s="330"/>
    </row>
    <row r="948" ht="15.75" customHeight="1">
      <c r="J948" s="330"/>
      <c r="K948" s="330"/>
      <c r="L948" s="330"/>
      <c r="M948" s="330"/>
      <c r="N948" s="330"/>
    </row>
    <row r="949" ht="15.75" customHeight="1">
      <c r="J949" s="330"/>
      <c r="K949" s="330"/>
      <c r="L949" s="330"/>
      <c r="M949" s="330"/>
      <c r="N949" s="330"/>
    </row>
    <row r="950" ht="15.75" customHeight="1">
      <c r="J950" s="330"/>
      <c r="K950" s="330"/>
      <c r="L950" s="330"/>
      <c r="M950" s="330"/>
      <c r="N950" s="330"/>
    </row>
    <row r="951" ht="15.75" customHeight="1">
      <c r="J951" s="330"/>
      <c r="K951" s="330"/>
      <c r="L951" s="330"/>
      <c r="M951" s="330"/>
      <c r="N951" s="330"/>
    </row>
    <row r="952" ht="15.75" customHeight="1">
      <c r="J952" s="330"/>
      <c r="K952" s="330"/>
      <c r="L952" s="330"/>
      <c r="M952" s="330"/>
      <c r="N952" s="330"/>
    </row>
    <row r="953" ht="15.75" customHeight="1">
      <c r="J953" s="330"/>
      <c r="K953" s="330"/>
      <c r="L953" s="330"/>
      <c r="M953" s="330"/>
      <c r="N953" s="330"/>
    </row>
    <row r="954" ht="15.75" customHeight="1">
      <c r="J954" s="330"/>
      <c r="K954" s="330"/>
      <c r="L954" s="330"/>
      <c r="M954" s="330"/>
      <c r="N954" s="330"/>
    </row>
    <row r="955" ht="15.75" customHeight="1">
      <c r="J955" s="330"/>
      <c r="K955" s="330"/>
      <c r="L955" s="330"/>
      <c r="M955" s="330"/>
      <c r="N955" s="330"/>
    </row>
    <row r="956" ht="15.75" customHeight="1">
      <c r="J956" s="330"/>
      <c r="K956" s="330"/>
      <c r="L956" s="330"/>
      <c r="M956" s="330"/>
      <c r="N956" s="330"/>
    </row>
    <row r="957" ht="15.75" customHeight="1">
      <c r="J957" s="330"/>
      <c r="K957" s="330"/>
      <c r="L957" s="330"/>
      <c r="M957" s="330"/>
      <c r="N957" s="330"/>
    </row>
    <row r="958" ht="15.75" customHeight="1">
      <c r="J958" s="330"/>
      <c r="K958" s="330"/>
      <c r="L958" s="330"/>
      <c r="M958" s="330"/>
      <c r="N958" s="330"/>
    </row>
    <row r="959" ht="15.75" customHeight="1">
      <c r="J959" s="330"/>
      <c r="K959" s="330"/>
      <c r="L959" s="330"/>
      <c r="M959" s="330"/>
      <c r="N959" s="330"/>
    </row>
    <row r="960" ht="15.75" customHeight="1">
      <c r="J960" s="330"/>
      <c r="K960" s="330"/>
      <c r="L960" s="330"/>
      <c r="M960" s="330"/>
      <c r="N960" s="330"/>
    </row>
    <row r="961" ht="15.75" customHeight="1">
      <c r="J961" s="330"/>
      <c r="K961" s="330"/>
      <c r="L961" s="330"/>
      <c r="M961" s="330"/>
      <c r="N961" s="330"/>
    </row>
    <row r="962" ht="15.75" customHeight="1">
      <c r="J962" s="330"/>
      <c r="K962" s="330"/>
      <c r="L962" s="330"/>
      <c r="M962" s="330"/>
      <c r="N962" s="330"/>
    </row>
    <row r="963" ht="15.75" customHeight="1">
      <c r="J963" s="330"/>
      <c r="K963" s="330"/>
      <c r="L963" s="330"/>
      <c r="M963" s="330"/>
      <c r="N963" s="330"/>
    </row>
    <row r="964" ht="15.75" customHeight="1">
      <c r="J964" s="330"/>
      <c r="K964" s="330"/>
      <c r="L964" s="330"/>
      <c r="M964" s="330"/>
      <c r="N964" s="330"/>
    </row>
    <row r="965" ht="15.75" customHeight="1">
      <c r="J965" s="330"/>
      <c r="K965" s="330"/>
      <c r="L965" s="330"/>
      <c r="M965" s="330"/>
      <c r="N965" s="330"/>
    </row>
    <row r="966" ht="15.75" customHeight="1">
      <c r="J966" s="330"/>
      <c r="K966" s="330"/>
      <c r="L966" s="330"/>
      <c r="M966" s="330"/>
      <c r="N966" s="330"/>
    </row>
    <row r="967" ht="15.75" customHeight="1">
      <c r="J967" s="330"/>
      <c r="K967" s="330"/>
      <c r="L967" s="330"/>
      <c r="M967" s="330"/>
      <c r="N967" s="330"/>
    </row>
    <row r="968" ht="15.75" customHeight="1">
      <c r="J968" s="330"/>
      <c r="K968" s="330"/>
      <c r="L968" s="330"/>
      <c r="M968" s="330"/>
      <c r="N968" s="330"/>
    </row>
    <row r="969" ht="15.75" customHeight="1">
      <c r="J969" s="330"/>
      <c r="K969" s="330"/>
      <c r="L969" s="330"/>
      <c r="M969" s="330"/>
      <c r="N969" s="330"/>
    </row>
    <row r="970" ht="15.75" customHeight="1">
      <c r="J970" s="330"/>
      <c r="K970" s="330"/>
      <c r="L970" s="330"/>
      <c r="M970" s="330"/>
      <c r="N970" s="330"/>
    </row>
    <row r="971" ht="15.75" customHeight="1">
      <c r="J971" s="330"/>
      <c r="K971" s="330"/>
      <c r="L971" s="330"/>
      <c r="M971" s="330"/>
      <c r="N971" s="330"/>
    </row>
    <row r="972" ht="15.75" customHeight="1">
      <c r="J972" s="330"/>
      <c r="K972" s="330"/>
      <c r="L972" s="330"/>
      <c r="M972" s="330"/>
      <c r="N972" s="330"/>
    </row>
    <row r="973" ht="15.75" customHeight="1">
      <c r="J973" s="330"/>
      <c r="K973" s="330"/>
      <c r="L973" s="330"/>
      <c r="M973" s="330"/>
      <c r="N973" s="330"/>
    </row>
    <row r="974" ht="15.75" customHeight="1">
      <c r="J974" s="330"/>
      <c r="K974" s="330"/>
      <c r="L974" s="330"/>
      <c r="M974" s="330"/>
      <c r="N974" s="330"/>
    </row>
    <row r="975" ht="15.75" customHeight="1">
      <c r="J975" s="330"/>
      <c r="K975" s="330"/>
      <c r="L975" s="330"/>
      <c r="M975" s="330"/>
      <c r="N975" s="330"/>
    </row>
    <row r="976" ht="15.75" customHeight="1">
      <c r="J976" s="330"/>
      <c r="K976" s="330"/>
      <c r="L976" s="330"/>
      <c r="M976" s="330"/>
      <c r="N976" s="330"/>
    </row>
    <row r="977" ht="15.75" customHeight="1">
      <c r="J977" s="330"/>
      <c r="K977" s="330"/>
      <c r="L977" s="330"/>
      <c r="M977" s="330"/>
      <c r="N977" s="330"/>
    </row>
    <row r="978" ht="15.75" customHeight="1">
      <c r="J978" s="330"/>
      <c r="K978" s="330"/>
      <c r="L978" s="330"/>
      <c r="M978" s="330"/>
      <c r="N978" s="330"/>
    </row>
    <row r="979" ht="15.75" customHeight="1">
      <c r="J979" s="330"/>
      <c r="K979" s="330"/>
      <c r="L979" s="330"/>
      <c r="M979" s="330"/>
      <c r="N979" s="330"/>
    </row>
    <row r="980" ht="15.75" customHeight="1">
      <c r="J980" s="330"/>
      <c r="K980" s="330"/>
      <c r="L980" s="330"/>
      <c r="M980" s="330"/>
      <c r="N980" s="330"/>
    </row>
    <row r="981" ht="15.75" customHeight="1">
      <c r="J981" s="330"/>
      <c r="K981" s="330"/>
      <c r="L981" s="330"/>
      <c r="M981" s="330"/>
      <c r="N981" s="330"/>
    </row>
    <row r="982" ht="15.75" customHeight="1">
      <c r="J982" s="330"/>
      <c r="K982" s="330"/>
      <c r="L982" s="330"/>
      <c r="M982" s="330"/>
      <c r="N982" s="330"/>
    </row>
    <row r="983" ht="15.75" customHeight="1">
      <c r="J983" s="330"/>
      <c r="K983" s="330"/>
      <c r="L983" s="330"/>
      <c r="M983" s="330"/>
      <c r="N983" s="330"/>
    </row>
    <row r="984" ht="15.75" customHeight="1">
      <c r="J984" s="330"/>
      <c r="K984" s="330"/>
      <c r="L984" s="330"/>
      <c r="M984" s="330"/>
      <c r="N984" s="330"/>
    </row>
    <row r="985" ht="15.75" customHeight="1">
      <c r="J985" s="330"/>
      <c r="K985" s="330"/>
      <c r="L985" s="330"/>
      <c r="M985" s="330"/>
      <c r="N985" s="330"/>
    </row>
    <row r="986" ht="15.75" customHeight="1">
      <c r="J986" s="330"/>
      <c r="K986" s="330"/>
      <c r="L986" s="330"/>
      <c r="M986" s="330"/>
      <c r="N986" s="330"/>
    </row>
    <row r="987" ht="15.75" customHeight="1">
      <c r="J987" s="330"/>
      <c r="K987" s="330"/>
      <c r="L987" s="330"/>
      <c r="M987" s="330"/>
      <c r="N987" s="330"/>
    </row>
    <row r="988" ht="15.75" customHeight="1">
      <c r="J988" s="330"/>
      <c r="K988" s="330"/>
      <c r="L988" s="330"/>
      <c r="M988" s="330"/>
      <c r="N988" s="330"/>
    </row>
    <row r="989" ht="15.75" customHeight="1">
      <c r="J989" s="330"/>
      <c r="K989" s="330"/>
      <c r="L989" s="330"/>
      <c r="M989" s="330"/>
      <c r="N989" s="330"/>
    </row>
    <row r="990" ht="15.75" customHeight="1">
      <c r="J990" s="330"/>
      <c r="K990" s="330"/>
      <c r="L990" s="330"/>
      <c r="M990" s="330"/>
      <c r="N990" s="330"/>
    </row>
    <row r="991" ht="15.75" customHeight="1">
      <c r="J991" s="330"/>
      <c r="K991" s="330"/>
      <c r="L991" s="330"/>
      <c r="M991" s="330"/>
      <c r="N991" s="330"/>
    </row>
    <row r="992" ht="15.75" customHeight="1">
      <c r="J992" s="330"/>
      <c r="K992" s="330"/>
      <c r="L992" s="330"/>
      <c r="M992" s="330"/>
      <c r="N992" s="330"/>
    </row>
    <row r="993" ht="15.75" customHeight="1">
      <c r="J993" s="330"/>
      <c r="K993" s="330"/>
      <c r="L993" s="330"/>
      <c r="M993" s="330"/>
      <c r="N993" s="330"/>
    </row>
    <row r="994" ht="15.75" customHeight="1">
      <c r="J994" s="330"/>
      <c r="K994" s="330"/>
      <c r="L994" s="330"/>
      <c r="M994" s="330"/>
      <c r="N994" s="330"/>
    </row>
    <row r="995" ht="15.75" customHeight="1">
      <c r="J995" s="330"/>
      <c r="K995" s="330"/>
      <c r="L995" s="330"/>
      <c r="M995" s="330"/>
      <c r="N995" s="330"/>
    </row>
    <row r="996" ht="15.75" customHeight="1">
      <c r="J996" s="330"/>
      <c r="K996" s="330"/>
      <c r="L996" s="330"/>
      <c r="M996" s="330"/>
      <c r="N996" s="330"/>
    </row>
    <row r="997" ht="15.75" customHeight="1">
      <c r="J997" s="330"/>
      <c r="K997" s="330"/>
      <c r="L997" s="330"/>
      <c r="M997" s="330"/>
      <c r="N997" s="330"/>
    </row>
    <row r="998" ht="15.75" customHeight="1">
      <c r="J998" s="330"/>
      <c r="K998" s="330"/>
      <c r="L998" s="330"/>
      <c r="M998" s="330"/>
      <c r="N998" s="330"/>
    </row>
    <row r="999" ht="15.75" customHeight="1">
      <c r="J999" s="330"/>
      <c r="K999" s="330"/>
      <c r="L999" s="330"/>
      <c r="M999" s="330"/>
      <c r="N999" s="330"/>
    </row>
    <row r="1000" ht="15.75" customHeight="1">
      <c r="J1000" s="330"/>
      <c r="K1000" s="330"/>
      <c r="L1000" s="330"/>
      <c r="M1000" s="330"/>
      <c r="N1000" s="330"/>
    </row>
  </sheetData>
  <mergeCells count="107">
    <mergeCell ref="H2:H4"/>
    <mergeCell ref="I2:I4"/>
    <mergeCell ref="J2:M2"/>
    <mergeCell ref="N2:N4"/>
    <mergeCell ref="J3:J4"/>
    <mergeCell ref="K3:K4"/>
    <mergeCell ref="L3:L4"/>
    <mergeCell ref="M3:M4"/>
    <mergeCell ref="O2:O4"/>
    <mergeCell ref="P2:S2"/>
    <mergeCell ref="P3:Q3"/>
    <mergeCell ref="R3:S3"/>
    <mergeCell ref="P22:P23"/>
    <mergeCell ref="Q22:Q23"/>
    <mergeCell ref="R22:R23"/>
    <mergeCell ref="S22:S23"/>
    <mergeCell ref="T2:T4"/>
    <mergeCell ref="U2:U4"/>
    <mergeCell ref="V2:V4"/>
    <mergeCell ref="W2:W4"/>
    <mergeCell ref="A1:S1"/>
    <mergeCell ref="T1:Y1"/>
    <mergeCell ref="A2:A4"/>
    <mergeCell ref="B2:B4"/>
    <mergeCell ref="C2:C4"/>
    <mergeCell ref="D2:D4"/>
    <mergeCell ref="E2:E4"/>
    <mergeCell ref="W18:AB18"/>
    <mergeCell ref="V23:X23"/>
    <mergeCell ref="V25:X25"/>
    <mergeCell ref="V26:X26"/>
    <mergeCell ref="V27:X27"/>
    <mergeCell ref="V28:X28"/>
    <mergeCell ref="V29:X29"/>
    <mergeCell ref="V35:X35"/>
    <mergeCell ref="X2:X4"/>
    <mergeCell ref="Y2:Y4"/>
    <mergeCell ref="T6:Y6"/>
    <mergeCell ref="W11:AB11"/>
    <mergeCell ref="W12:AB12"/>
    <mergeCell ref="W13:AB13"/>
    <mergeCell ref="W17:AB17"/>
    <mergeCell ref="W14:AB14"/>
    <mergeCell ref="D37:D38"/>
    <mergeCell ref="C43:C44"/>
    <mergeCell ref="D43:D44"/>
    <mergeCell ref="A46:A47"/>
    <mergeCell ref="B46:B47"/>
    <mergeCell ref="D46:D47"/>
    <mergeCell ref="A48:A50"/>
    <mergeCell ref="B48:B50"/>
    <mergeCell ref="D49:D50"/>
    <mergeCell ref="D11:D13"/>
    <mergeCell ref="E11:E12"/>
    <mergeCell ref="A14:A45"/>
    <mergeCell ref="B14:B45"/>
    <mergeCell ref="C14:C15"/>
    <mergeCell ref="D14:D16"/>
    <mergeCell ref="D17:D18"/>
    <mergeCell ref="R43:R44"/>
    <mergeCell ref="S43:S44"/>
    <mergeCell ref="V46:X46"/>
    <mergeCell ref="V47:X47"/>
    <mergeCell ref="R32:R35"/>
    <mergeCell ref="R36:R38"/>
    <mergeCell ref="O37:O38"/>
    <mergeCell ref="P37:P38"/>
    <mergeCell ref="Q37:Q38"/>
    <mergeCell ref="S37:S38"/>
    <mergeCell ref="O43:O44"/>
    <mergeCell ref="G14:G16"/>
    <mergeCell ref="G17:G18"/>
    <mergeCell ref="G46:G47"/>
    <mergeCell ref="F2:F4"/>
    <mergeCell ref="G2:G4"/>
    <mergeCell ref="A5:A13"/>
    <mergeCell ref="B5:B13"/>
    <mergeCell ref="C8:C9"/>
    <mergeCell ref="D8:D9"/>
    <mergeCell ref="C11:C13"/>
    <mergeCell ref="C17:C18"/>
    <mergeCell ref="C22:C23"/>
    <mergeCell ref="C24:C30"/>
    <mergeCell ref="D24:D30"/>
    <mergeCell ref="F26:F28"/>
    <mergeCell ref="G26:G28"/>
    <mergeCell ref="H26:H28"/>
    <mergeCell ref="I26:I28"/>
    <mergeCell ref="J26:J28"/>
    <mergeCell ref="E26:E28"/>
    <mergeCell ref="D32:D35"/>
    <mergeCell ref="E32:E35"/>
    <mergeCell ref="F32:F35"/>
    <mergeCell ref="G32:G35"/>
    <mergeCell ref="K26:K28"/>
    <mergeCell ref="L26:L28"/>
    <mergeCell ref="M26:M28"/>
    <mergeCell ref="N26:N28"/>
    <mergeCell ref="P32:P35"/>
    <mergeCell ref="Q32:Q35"/>
    <mergeCell ref="S32:S35"/>
    <mergeCell ref="P43:P44"/>
    <mergeCell ref="Q43:Q44"/>
    <mergeCell ref="P46:P47"/>
    <mergeCell ref="Q46:Q47"/>
    <mergeCell ref="R46:R47"/>
    <mergeCell ref="S46:S47"/>
  </mergeCells>
  <hyperlinks>
    <hyperlink r:id="rId2" ref="X36"/>
    <hyperlink r:id="rId3" ref="X43"/>
  </hyperlinks>
  <printOptions/>
  <pageMargins bottom="0.75" footer="0.0" header="0.0" left="0.7" right="0.7" top="0.75"/>
  <pageSetup fitToHeight="0" orientation="landscape"/>
  <drawing r:id="rId4"/>
  <legacy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1.25"/>
    <col customWidth="1" min="2" max="2" width="17.88"/>
    <col customWidth="1" min="3" max="3" width="12.63"/>
    <col customWidth="1" min="4" max="4" width="38.13"/>
    <col customWidth="1" min="5" max="6" width="12.63"/>
  </cols>
  <sheetData>
    <row r="1">
      <c r="A1" s="331"/>
      <c r="B1" s="331"/>
      <c r="C1" s="331"/>
      <c r="D1" s="331"/>
      <c r="E1" s="331"/>
      <c r="F1" s="331"/>
      <c r="G1" s="331"/>
      <c r="H1" s="331"/>
      <c r="I1" s="331"/>
      <c r="J1" s="331"/>
      <c r="K1" s="331"/>
      <c r="L1" s="331"/>
      <c r="M1" s="331"/>
      <c r="N1" s="331"/>
      <c r="O1" s="331"/>
      <c r="P1" s="331"/>
      <c r="Q1" s="331"/>
      <c r="R1" s="331"/>
      <c r="S1" s="331"/>
      <c r="T1" s="331"/>
      <c r="U1" s="331"/>
      <c r="V1" s="331"/>
      <c r="W1" s="331"/>
      <c r="X1" s="331"/>
      <c r="Y1" s="331"/>
      <c r="Z1" s="331"/>
    </row>
    <row r="2" ht="15.0" customHeight="1">
      <c r="A2" s="331"/>
      <c r="B2" s="332" t="s">
        <v>530</v>
      </c>
      <c r="C2" s="332" t="s">
        <v>531</v>
      </c>
      <c r="D2" s="332" t="s">
        <v>532</v>
      </c>
      <c r="E2" s="331"/>
      <c r="F2" s="331"/>
      <c r="G2" s="331"/>
      <c r="H2" s="331"/>
      <c r="I2" s="331"/>
      <c r="J2" s="331"/>
      <c r="K2" s="331"/>
      <c r="L2" s="331"/>
      <c r="M2" s="331"/>
      <c r="N2" s="331"/>
      <c r="O2" s="331"/>
      <c r="P2" s="331"/>
      <c r="Q2" s="331"/>
      <c r="R2" s="331"/>
      <c r="S2" s="331"/>
      <c r="T2" s="331"/>
      <c r="U2" s="331"/>
      <c r="V2" s="331"/>
      <c r="W2" s="331"/>
      <c r="X2" s="331"/>
      <c r="Y2" s="331"/>
      <c r="Z2" s="331"/>
    </row>
    <row r="3" ht="30.75" customHeight="1">
      <c r="A3" s="331"/>
      <c r="B3" s="333">
        <v>44553.0</v>
      </c>
      <c r="C3" s="104">
        <v>1.0</v>
      </c>
      <c r="D3" s="104" t="s">
        <v>533</v>
      </c>
      <c r="E3" s="331"/>
      <c r="F3" s="331"/>
      <c r="G3" s="331"/>
      <c r="H3" s="331"/>
      <c r="I3" s="331"/>
      <c r="J3" s="331"/>
      <c r="K3" s="331"/>
      <c r="L3" s="331"/>
      <c r="M3" s="331"/>
      <c r="N3" s="331"/>
      <c r="O3" s="331"/>
      <c r="P3" s="331"/>
      <c r="Q3" s="331"/>
      <c r="R3" s="331"/>
      <c r="S3" s="331"/>
      <c r="T3" s="331"/>
      <c r="U3" s="331"/>
      <c r="V3" s="331"/>
      <c r="W3" s="331"/>
      <c r="X3" s="331"/>
      <c r="Y3" s="331"/>
      <c r="Z3" s="331"/>
    </row>
    <row r="4" ht="61.5" customHeight="1">
      <c r="A4" s="331"/>
      <c r="B4" s="333">
        <v>44572.0</v>
      </c>
      <c r="C4" s="104">
        <v>2.0</v>
      </c>
      <c r="D4" s="104" t="s">
        <v>534</v>
      </c>
      <c r="E4" s="331"/>
      <c r="F4" s="331"/>
      <c r="G4" s="331"/>
      <c r="H4" s="331"/>
      <c r="I4" s="331"/>
      <c r="J4" s="331"/>
      <c r="K4" s="331"/>
      <c r="L4" s="331"/>
      <c r="M4" s="331"/>
      <c r="N4" s="331"/>
      <c r="O4" s="331"/>
      <c r="P4" s="331"/>
      <c r="Q4" s="331"/>
      <c r="R4" s="331"/>
      <c r="S4" s="331"/>
      <c r="T4" s="331"/>
      <c r="U4" s="331"/>
      <c r="V4" s="331"/>
      <c r="W4" s="331"/>
      <c r="X4" s="331"/>
      <c r="Y4" s="331"/>
      <c r="Z4" s="331"/>
    </row>
    <row r="5" ht="99.75" customHeight="1">
      <c r="A5" s="331"/>
      <c r="B5" s="333">
        <v>44572.0</v>
      </c>
      <c r="C5" s="104">
        <v>2.0</v>
      </c>
      <c r="D5" s="104" t="s">
        <v>535</v>
      </c>
      <c r="E5" s="331"/>
      <c r="F5" s="331"/>
      <c r="G5" s="331"/>
      <c r="H5" s="331"/>
      <c r="I5" s="331"/>
      <c r="J5" s="331"/>
      <c r="K5" s="331"/>
      <c r="L5" s="331"/>
      <c r="M5" s="331"/>
      <c r="N5" s="331"/>
      <c r="O5" s="331"/>
      <c r="P5" s="331"/>
      <c r="Q5" s="331"/>
      <c r="R5" s="331"/>
      <c r="S5" s="331"/>
      <c r="T5" s="331"/>
      <c r="U5" s="331"/>
      <c r="V5" s="331"/>
      <c r="W5" s="331"/>
      <c r="X5" s="331"/>
      <c r="Y5" s="331"/>
      <c r="Z5" s="331"/>
    </row>
    <row r="6" ht="54.75" customHeight="1">
      <c r="A6" s="331"/>
      <c r="B6" s="333">
        <v>44572.0</v>
      </c>
      <c r="C6" s="104">
        <v>2.0</v>
      </c>
      <c r="D6" s="104" t="s">
        <v>536</v>
      </c>
      <c r="E6" s="331"/>
      <c r="F6" s="331"/>
      <c r="G6" s="331"/>
      <c r="H6" s="331"/>
      <c r="I6" s="331"/>
      <c r="J6" s="331"/>
      <c r="K6" s="331"/>
      <c r="L6" s="331"/>
      <c r="M6" s="331"/>
      <c r="N6" s="331"/>
      <c r="O6" s="331"/>
      <c r="P6" s="331"/>
      <c r="Q6" s="331"/>
      <c r="R6" s="331"/>
      <c r="S6" s="331"/>
      <c r="T6" s="331"/>
      <c r="U6" s="331"/>
      <c r="V6" s="331"/>
      <c r="W6" s="331"/>
      <c r="X6" s="331"/>
      <c r="Y6" s="331"/>
      <c r="Z6" s="331"/>
    </row>
    <row r="7" ht="30.0" customHeight="1">
      <c r="A7" s="331"/>
      <c r="B7" s="333">
        <v>44572.0</v>
      </c>
      <c r="C7" s="104">
        <v>2.0</v>
      </c>
      <c r="D7" s="104" t="s">
        <v>537</v>
      </c>
      <c r="E7" s="331"/>
      <c r="F7" s="331"/>
      <c r="G7" s="331"/>
      <c r="H7" s="331"/>
      <c r="I7" s="331"/>
      <c r="J7" s="331"/>
      <c r="K7" s="331"/>
      <c r="L7" s="331"/>
      <c r="M7" s="331"/>
      <c r="N7" s="331"/>
      <c r="O7" s="331"/>
      <c r="P7" s="331"/>
      <c r="Q7" s="331"/>
      <c r="R7" s="331"/>
      <c r="S7" s="331"/>
      <c r="T7" s="331"/>
      <c r="U7" s="331"/>
      <c r="V7" s="331"/>
      <c r="W7" s="331"/>
      <c r="X7" s="331"/>
      <c r="Y7" s="331"/>
      <c r="Z7" s="331"/>
    </row>
    <row r="8" ht="30.0" customHeight="1">
      <c r="A8" s="331"/>
      <c r="B8" s="333">
        <v>44572.0</v>
      </c>
      <c r="C8" s="104">
        <v>2.0</v>
      </c>
      <c r="D8" s="104" t="s">
        <v>538</v>
      </c>
      <c r="E8" s="331"/>
      <c r="F8" s="331"/>
      <c r="G8" s="331"/>
      <c r="H8" s="331"/>
      <c r="I8" s="331"/>
      <c r="J8" s="331"/>
      <c r="K8" s="331"/>
      <c r="L8" s="331"/>
      <c r="M8" s="331"/>
      <c r="N8" s="331"/>
      <c r="O8" s="331"/>
      <c r="P8" s="331"/>
      <c r="Q8" s="331"/>
      <c r="R8" s="331"/>
      <c r="S8" s="331"/>
      <c r="T8" s="331"/>
      <c r="U8" s="331"/>
      <c r="V8" s="331"/>
      <c r="W8" s="331"/>
      <c r="X8" s="331"/>
      <c r="Y8" s="331"/>
      <c r="Z8" s="331"/>
    </row>
    <row r="9" ht="33.0" customHeight="1">
      <c r="A9" s="331"/>
      <c r="B9" s="333">
        <v>44572.0</v>
      </c>
      <c r="C9" s="104">
        <v>2.0</v>
      </c>
      <c r="D9" s="104" t="s">
        <v>539</v>
      </c>
      <c r="E9" s="331"/>
      <c r="F9" s="331"/>
      <c r="G9" s="331"/>
      <c r="H9" s="331"/>
      <c r="I9" s="331"/>
      <c r="J9" s="331"/>
      <c r="K9" s="331"/>
      <c r="L9" s="331"/>
      <c r="M9" s="331"/>
      <c r="N9" s="331"/>
      <c r="O9" s="331"/>
      <c r="P9" s="331"/>
      <c r="Q9" s="331"/>
      <c r="R9" s="331"/>
      <c r="S9" s="331"/>
      <c r="T9" s="331"/>
      <c r="U9" s="331"/>
      <c r="V9" s="331"/>
      <c r="W9" s="331"/>
      <c r="X9" s="331"/>
      <c r="Y9" s="331"/>
      <c r="Z9" s="331"/>
    </row>
    <row r="10" ht="43.5" customHeight="1">
      <c r="A10" s="331"/>
      <c r="B10" s="333">
        <v>44572.0</v>
      </c>
      <c r="C10" s="104">
        <v>2.0</v>
      </c>
      <c r="D10" s="104" t="s">
        <v>540</v>
      </c>
      <c r="E10" s="331"/>
      <c r="F10" s="331"/>
      <c r="G10" s="331"/>
      <c r="H10" s="331"/>
      <c r="I10" s="331"/>
      <c r="J10" s="331"/>
      <c r="K10" s="331"/>
      <c r="L10" s="331"/>
      <c r="M10" s="331"/>
      <c r="N10" s="331"/>
      <c r="O10" s="331"/>
      <c r="P10" s="331"/>
      <c r="Q10" s="331"/>
      <c r="R10" s="331"/>
      <c r="S10" s="331"/>
      <c r="T10" s="331"/>
      <c r="U10" s="331"/>
      <c r="V10" s="331"/>
      <c r="W10" s="331"/>
      <c r="X10" s="331"/>
      <c r="Y10" s="331"/>
      <c r="Z10" s="331"/>
    </row>
    <row r="11" ht="121.5" customHeight="1">
      <c r="A11" s="331"/>
      <c r="B11" s="334">
        <v>44572.0</v>
      </c>
      <c r="C11" s="303">
        <v>2.0</v>
      </c>
      <c r="D11" s="303" t="s">
        <v>541</v>
      </c>
      <c r="E11" s="331"/>
      <c r="F11" s="331"/>
      <c r="G11" s="331"/>
      <c r="H11" s="331"/>
      <c r="I11" s="331"/>
      <c r="J11" s="331"/>
      <c r="K11" s="331"/>
      <c r="L11" s="331"/>
      <c r="M11" s="331"/>
      <c r="N11" s="331"/>
      <c r="O11" s="331"/>
      <c r="P11" s="331"/>
      <c r="Q11" s="331"/>
      <c r="R11" s="331"/>
      <c r="S11" s="331"/>
      <c r="T11" s="331"/>
      <c r="U11" s="331"/>
      <c r="V11" s="331"/>
      <c r="W11" s="331"/>
      <c r="X11" s="331"/>
      <c r="Y11" s="331"/>
      <c r="Z11" s="331"/>
    </row>
    <row r="12">
      <c r="A12" s="331"/>
      <c r="B12" s="333">
        <v>44572.0</v>
      </c>
      <c r="C12" s="104">
        <v>2.0</v>
      </c>
      <c r="D12" s="104" t="s">
        <v>542</v>
      </c>
      <c r="E12" s="331"/>
      <c r="F12" s="331"/>
      <c r="G12" s="331"/>
      <c r="H12" s="331"/>
      <c r="I12" s="331"/>
      <c r="J12" s="331"/>
      <c r="K12" s="331"/>
      <c r="L12" s="331"/>
      <c r="M12" s="331"/>
      <c r="N12" s="331"/>
      <c r="O12" s="331"/>
      <c r="P12" s="331"/>
      <c r="Q12" s="331"/>
      <c r="R12" s="331"/>
      <c r="S12" s="331"/>
      <c r="T12" s="331"/>
      <c r="U12" s="331"/>
      <c r="V12" s="331"/>
      <c r="W12" s="331"/>
      <c r="X12" s="331"/>
      <c r="Y12" s="331"/>
      <c r="Z12" s="331"/>
    </row>
    <row r="13">
      <c r="A13" s="331"/>
      <c r="B13" s="104" t="s">
        <v>543</v>
      </c>
      <c r="C13" s="104">
        <v>2.0</v>
      </c>
      <c r="D13" s="104" t="s">
        <v>544</v>
      </c>
      <c r="E13" s="331"/>
      <c r="F13" s="331"/>
      <c r="G13" s="331"/>
      <c r="H13" s="331"/>
      <c r="I13" s="331"/>
      <c r="J13" s="331"/>
      <c r="K13" s="331"/>
      <c r="L13" s="331"/>
      <c r="M13" s="331"/>
      <c r="N13" s="331"/>
      <c r="O13" s="331"/>
      <c r="P13" s="331"/>
      <c r="Q13" s="331"/>
      <c r="R13" s="331"/>
      <c r="S13" s="331"/>
      <c r="T13" s="331"/>
      <c r="U13" s="331"/>
      <c r="V13" s="331"/>
      <c r="W13" s="331"/>
      <c r="X13" s="331"/>
      <c r="Y13" s="331"/>
      <c r="Z13" s="331"/>
    </row>
    <row r="14">
      <c r="A14" s="331"/>
      <c r="B14" s="104" t="s">
        <v>545</v>
      </c>
      <c r="C14" s="104">
        <v>3.0</v>
      </c>
      <c r="D14" s="104" t="s">
        <v>546</v>
      </c>
      <c r="E14" s="331"/>
      <c r="F14" s="331"/>
      <c r="G14" s="331"/>
      <c r="H14" s="331"/>
      <c r="I14" s="331"/>
      <c r="J14" s="331"/>
      <c r="K14" s="331"/>
      <c r="L14" s="331"/>
      <c r="M14" s="331"/>
      <c r="N14" s="331"/>
      <c r="O14" s="331"/>
      <c r="P14" s="331"/>
      <c r="Q14" s="331"/>
      <c r="R14" s="331"/>
      <c r="S14" s="331"/>
      <c r="T14" s="331"/>
      <c r="U14" s="331"/>
      <c r="V14" s="331"/>
      <c r="W14" s="331"/>
      <c r="X14" s="331"/>
      <c r="Y14" s="331"/>
      <c r="Z14" s="331"/>
    </row>
    <row r="15">
      <c r="A15" s="331"/>
      <c r="B15" s="104" t="s">
        <v>545</v>
      </c>
      <c r="C15" s="104">
        <v>4.0</v>
      </c>
      <c r="D15" s="104" t="s">
        <v>547</v>
      </c>
      <c r="E15" s="331"/>
      <c r="F15" s="331"/>
      <c r="G15" s="331"/>
      <c r="H15" s="331"/>
      <c r="I15" s="331"/>
      <c r="J15" s="331"/>
      <c r="K15" s="331"/>
      <c r="L15" s="331"/>
      <c r="M15" s="331"/>
      <c r="N15" s="331"/>
      <c r="O15" s="331"/>
      <c r="P15" s="331"/>
      <c r="Q15" s="331"/>
      <c r="R15" s="331"/>
      <c r="S15" s="331"/>
      <c r="T15" s="331"/>
      <c r="U15" s="331"/>
      <c r="V15" s="331"/>
      <c r="W15" s="331"/>
      <c r="X15" s="331"/>
      <c r="Y15" s="331"/>
      <c r="Z15" s="331"/>
    </row>
    <row r="16">
      <c r="A16" s="331"/>
      <c r="B16" s="179"/>
      <c r="C16" s="179"/>
      <c r="D16" s="179"/>
      <c r="E16" s="331"/>
      <c r="F16" s="331"/>
      <c r="G16" s="331"/>
      <c r="H16" s="331"/>
      <c r="I16" s="331"/>
      <c r="J16" s="331"/>
      <c r="K16" s="331"/>
      <c r="L16" s="331"/>
      <c r="M16" s="331"/>
      <c r="N16" s="331"/>
      <c r="O16" s="331"/>
      <c r="P16" s="331"/>
      <c r="Q16" s="331"/>
      <c r="R16" s="331"/>
      <c r="S16" s="331"/>
      <c r="T16" s="331"/>
      <c r="U16" s="331"/>
      <c r="V16" s="331"/>
      <c r="W16" s="331"/>
      <c r="X16" s="331"/>
      <c r="Y16" s="331"/>
      <c r="Z16" s="331"/>
    </row>
    <row r="17">
      <c r="A17" s="331"/>
      <c r="B17" s="179"/>
      <c r="C17" s="179"/>
      <c r="D17" s="179"/>
      <c r="E17" s="331"/>
      <c r="F17" s="331"/>
      <c r="G17" s="331"/>
      <c r="H17" s="331"/>
      <c r="I17" s="331"/>
      <c r="J17" s="331"/>
      <c r="K17" s="331"/>
      <c r="L17" s="331"/>
      <c r="M17" s="331"/>
      <c r="N17" s="331"/>
      <c r="O17" s="331"/>
      <c r="P17" s="331"/>
      <c r="Q17" s="331"/>
      <c r="R17" s="331"/>
      <c r="S17" s="331"/>
      <c r="T17" s="331"/>
      <c r="U17" s="331"/>
      <c r="V17" s="331"/>
      <c r="W17" s="331"/>
      <c r="X17" s="331"/>
      <c r="Y17" s="331"/>
      <c r="Z17" s="331"/>
    </row>
    <row r="18">
      <c r="A18" s="331"/>
      <c r="B18" s="179"/>
      <c r="C18" s="179"/>
      <c r="D18" s="179"/>
      <c r="E18" s="331"/>
      <c r="F18" s="331"/>
      <c r="G18" s="331"/>
      <c r="H18" s="331"/>
      <c r="I18" s="331"/>
      <c r="J18" s="331"/>
      <c r="K18" s="331"/>
      <c r="L18" s="331"/>
      <c r="M18" s="331"/>
      <c r="N18" s="331"/>
      <c r="O18" s="331"/>
      <c r="P18" s="331"/>
      <c r="Q18" s="331"/>
      <c r="R18" s="331"/>
      <c r="S18" s="331"/>
      <c r="T18" s="331"/>
      <c r="U18" s="331"/>
      <c r="V18" s="331"/>
      <c r="W18" s="331"/>
      <c r="X18" s="331"/>
      <c r="Y18" s="331"/>
      <c r="Z18" s="331"/>
    </row>
    <row r="19">
      <c r="A19" s="331"/>
      <c r="B19" s="179"/>
      <c r="C19" s="179"/>
      <c r="D19" s="179"/>
      <c r="E19" s="331"/>
      <c r="F19" s="331"/>
      <c r="G19" s="331"/>
      <c r="H19" s="331"/>
      <c r="I19" s="331"/>
      <c r="J19" s="331"/>
      <c r="K19" s="331"/>
      <c r="L19" s="331"/>
      <c r="M19" s="331"/>
      <c r="N19" s="331"/>
      <c r="O19" s="331"/>
      <c r="P19" s="331"/>
      <c r="Q19" s="331"/>
      <c r="R19" s="331"/>
      <c r="S19" s="331"/>
      <c r="T19" s="331"/>
      <c r="U19" s="331"/>
      <c r="V19" s="331"/>
      <c r="W19" s="331"/>
      <c r="X19" s="331"/>
      <c r="Y19" s="331"/>
      <c r="Z19" s="331"/>
    </row>
    <row r="20">
      <c r="A20" s="331"/>
      <c r="B20" s="179"/>
      <c r="C20" s="179"/>
      <c r="D20" s="179"/>
      <c r="E20" s="331"/>
      <c r="F20" s="331"/>
      <c r="G20" s="331"/>
      <c r="H20" s="331"/>
      <c r="I20" s="331"/>
      <c r="J20" s="331"/>
      <c r="K20" s="331"/>
      <c r="L20" s="331"/>
      <c r="M20" s="331"/>
      <c r="N20" s="331"/>
      <c r="O20" s="331"/>
      <c r="P20" s="331"/>
      <c r="Q20" s="331"/>
      <c r="R20" s="331"/>
      <c r="S20" s="331"/>
      <c r="T20" s="331"/>
      <c r="U20" s="331"/>
      <c r="V20" s="331"/>
      <c r="W20" s="331"/>
      <c r="X20" s="331"/>
      <c r="Y20" s="331"/>
      <c r="Z20" s="331"/>
    </row>
    <row r="21" ht="15.75" customHeight="1">
      <c r="A21" s="331"/>
      <c r="B21" s="179"/>
      <c r="C21" s="179"/>
      <c r="D21" s="179"/>
      <c r="E21" s="331"/>
      <c r="F21" s="331"/>
      <c r="G21" s="331"/>
      <c r="H21" s="331"/>
      <c r="I21" s="331"/>
      <c r="J21" s="331"/>
      <c r="K21" s="331"/>
      <c r="L21" s="331"/>
      <c r="M21" s="331"/>
      <c r="N21" s="331"/>
      <c r="O21" s="331"/>
      <c r="P21" s="331"/>
      <c r="Q21" s="331"/>
      <c r="R21" s="331"/>
      <c r="S21" s="331"/>
      <c r="T21" s="331"/>
      <c r="U21" s="331"/>
      <c r="V21" s="331"/>
      <c r="W21" s="331"/>
      <c r="X21" s="331"/>
      <c r="Y21" s="331"/>
      <c r="Z21" s="331"/>
    </row>
    <row r="22" ht="15.75" customHeight="1">
      <c r="A22" s="331"/>
      <c r="B22" s="179"/>
      <c r="C22" s="179"/>
      <c r="D22" s="179"/>
      <c r="E22" s="331"/>
      <c r="F22" s="331"/>
      <c r="G22" s="331"/>
      <c r="H22" s="331"/>
      <c r="I22" s="331"/>
      <c r="J22" s="331"/>
      <c r="K22" s="331"/>
      <c r="L22" s="331"/>
      <c r="M22" s="331"/>
      <c r="N22" s="331"/>
      <c r="O22" s="331"/>
      <c r="P22" s="331"/>
      <c r="Q22" s="331"/>
      <c r="R22" s="331"/>
      <c r="S22" s="331"/>
      <c r="T22" s="331"/>
      <c r="U22" s="331"/>
      <c r="V22" s="331"/>
      <c r="W22" s="331"/>
      <c r="X22" s="331"/>
      <c r="Y22" s="331"/>
      <c r="Z22" s="331"/>
    </row>
    <row r="23" ht="15.75" customHeight="1">
      <c r="A23" s="331"/>
      <c r="B23" s="179"/>
      <c r="C23" s="179"/>
      <c r="D23" s="179"/>
      <c r="E23" s="331"/>
      <c r="F23" s="331"/>
      <c r="G23" s="331"/>
      <c r="H23" s="331"/>
      <c r="I23" s="331"/>
      <c r="J23" s="331"/>
      <c r="K23" s="331"/>
      <c r="L23" s="331"/>
      <c r="M23" s="331"/>
      <c r="N23" s="331"/>
      <c r="O23" s="331"/>
      <c r="P23" s="331"/>
      <c r="Q23" s="331"/>
      <c r="R23" s="331"/>
      <c r="S23" s="331"/>
      <c r="T23" s="331"/>
      <c r="U23" s="331"/>
      <c r="V23" s="331"/>
      <c r="W23" s="331"/>
      <c r="X23" s="331"/>
      <c r="Y23" s="331"/>
      <c r="Z23" s="331"/>
    </row>
    <row r="24" ht="15.75" customHeight="1">
      <c r="A24" s="331"/>
      <c r="B24" s="179"/>
      <c r="C24" s="179"/>
      <c r="D24" s="179"/>
      <c r="E24" s="331"/>
      <c r="F24" s="331"/>
      <c r="G24" s="331"/>
      <c r="H24" s="331"/>
      <c r="I24" s="331"/>
      <c r="J24" s="331"/>
      <c r="K24" s="331"/>
      <c r="L24" s="331"/>
      <c r="M24" s="331"/>
      <c r="N24" s="331"/>
      <c r="O24" s="331"/>
      <c r="P24" s="331"/>
      <c r="Q24" s="331"/>
      <c r="R24" s="331"/>
      <c r="S24" s="331"/>
      <c r="T24" s="331"/>
      <c r="U24" s="331"/>
      <c r="V24" s="331"/>
      <c r="W24" s="331"/>
      <c r="X24" s="331"/>
      <c r="Y24" s="331"/>
      <c r="Z24" s="331"/>
    </row>
    <row r="25" ht="15.75" customHeight="1">
      <c r="A25" s="331"/>
      <c r="B25" s="179"/>
      <c r="C25" s="179"/>
      <c r="D25" s="179"/>
      <c r="E25" s="331"/>
      <c r="F25" s="331"/>
      <c r="G25" s="331"/>
      <c r="H25" s="331"/>
      <c r="I25" s="331"/>
      <c r="J25" s="331"/>
      <c r="K25" s="331"/>
      <c r="L25" s="331"/>
      <c r="M25" s="331"/>
      <c r="N25" s="331"/>
      <c r="O25" s="331"/>
      <c r="P25" s="331"/>
      <c r="Q25" s="331"/>
      <c r="R25" s="331"/>
      <c r="S25" s="331"/>
      <c r="T25" s="331"/>
      <c r="U25" s="331"/>
      <c r="V25" s="331"/>
      <c r="W25" s="331"/>
      <c r="X25" s="331"/>
      <c r="Y25" s="331"/>
      <c r="Z25" s="331"/>
    </row>
    <row r="26" ht="15.75" customHeight="1">
      <c r="A26" s="331"/>
      <c r="B26" s="179"/>
      <c r="C26" s="179"/>
      <c r="D26" s="179"/>
      <c r="E26" s="331"/>
      <c r="F26" s="331"/>
      <c r="G26" s="331"/>
      <c r="H26" s="331"/>
      <c r="I26" s="331"/>
      <c r="J26" s="331"/>
      <c r="K26" s="331"/>
      <c r="L26" s="331"/>
      <c r="M26" s="331"/>
      <c r="N26" s="331"/>
      <c r="O26" s="331"/>
      <c r="P26" s="331"/>
      <c r="Q26" s="331"/>
      <c r="R26" s="331"/>
      <c r="S26" s="331"/>
      <c r="T26" s="331"/>
      <c r="U26" s="331"/>
      <c r="V26" s="331"/>
      <c r="W26" s="331"/>
      <c r="X26" s="331"/>
      <c r="Y26" s="331"/>
      <c r="Z26" s="331"/>
    </row>
    <row r="27" ht="15.75" customHeight="1">
      <c r="A27" s="331"/>
      <c r="B27" s="179"/>
      <c r="C27" s="179"/>
      <c r="D27" s="179"/>
      <c r="E27" s="331"/>
      <c r="F27" s="331"/>
      <c r="G27" s="331"/>
      <c r="H27" s="331"/>
      <c r="I27" s="331"/>
      <c r="J27" s="331"/>
      <c r="K27" s="331"/>
      <c r="L27" s="331"/>
      <c r="M27" s="331"/>
      <c r="N27" s="331"/>
      <c r="O27" s="331"/>
      <c r="P27" s="331"/>
      <c r="Q27" s="331"/>
      <c r="R27" s="331"/>
      <c r="S27" s="331"/>
      <c r="T27" s="331"/>
      <c r="U27" s="331"/>
      <c r="V27" s="331"/>
      <c r="W27" s="331"/>
      <c r="X27" s="331"/>
      <c r="Y27" s="331"/>
      <c r="Z27" s="331"/>
    </row>
    <row r="28" ht="15.75" customHeight="1">
      <c r="A28" s="331"/>
      <c r="B28" s="179"/>
      <c r="C28" s="179"/>
      <c r="D28" s="179"/>
      <c r="E28" s="331"/>
      <c r="F28" s="331"/>
      <c r="G28" s="331"/>
      <c r="H28" s="331"/>
      <c r="I28" s="331"/>
      <c r="J28" s="331"/>
      <c r="K28" s="331"/>
      <c r="L28" s="331"/>
      <c r="M28" s="331"/>
      <c r="N28" s="331"/>
      <c r="O28" s="331"/>
      <c r="P28" s="331"/>
      <c r="Q28" s="331"/>
      <c r="R28" s="331"/>
      <c r="S28" s="331"/>
      <c r="T28" s="331"/>
      <c r="U28" s="331"/>
      <c r="V28" s="331"/>
      <c r="W28" s="331"/>
      <c r="X28" s="331"/>
      <c r="Y28" s="331"/>
      <c r="Z28" s="331"/>
    </row>
    <row r="29" ht="15.75" customHeight="1">
      <c r="A29" s="331"/>
      <c r="B29" s="179"/>
      <c r="C29" s="179"/>
      <c r="D29" s="179"/>
      <c r="E29" s="331"/>
      <c r="F29" s="331"/>
      <c r="G29" s="331"/>
      <c r="H29" s="331"/>
      <c r="I29" s="331"/>
      <c r="J29" s="331"/>
      <c r="K29" s="331"/>
      <c r="L29" s="331"/>
      <c r="M29" s="331"/>
      <c r="N29" s="331"/>
      <c r="O29" s="331"/>
      <c r="P29" s="331"/>
      <c r="Q29" s="331"/>
      <c r="R29" s="331"/>
      <c r="S29" s="331"/>
      <c r="T29" s="331"/>
      <c r="U29" s="331"/>
      <c r="V29" s="331"/>
      <c r="W29" s="331"/>
      <c r="X29" s="331"/>
      <c r="Y29" s="331"/>
      <c r="Z29" s="331"/>
    </row>
    <row r="30" ht="15.75" customHeight="1">
      <c r="A30" s="331"/>
      <c r="B30" s="179"/>
      <c r="C30" s="179"/>
      <c r="D30" s="179"/>
      <c r="E30" s="331"/>
      <c r="F30" s="331"/>
      <c r="G30" s="331"/>
      <c r="H30" s="331"/>
      <c r="I30" s="331"/>
      <c r="J30" s="331"/>
      <c r="K30" s="331"/>
      <c r="L30" s="331"/>
      <c r="M30" s="331"/>
      <c r="N30" s="331"/>
      <c r="O30" s="331"/>
      <c r="P30" s="331"/>
      <c r="Q30" s="331"/>
      <c r="R30" s="331"/>
      <c r="S30" s="331"/>
      <c r="T30" s="331"/>
      <c r="U30" s="331"/>
      <c r="V30" s="331"/>
      <c r="W30" s="331"/>
      <c r="X30" s="331"/>
      <c r="Y30" s="331"/>
      <c r="Z30" s="331"/>
    </row>
    <row r="31" ht="15.75" customHeight="1">
      <c r="A31" s="331"/>
      <c r="B31" s="179"/>
      <c r="C31" s="179"/>
      <c r="D31" s="179"/>
      <c r="E31" s="331"/>
      <c r="F31" s="331"/>
      <c r="G31" s="331"/>
      <c r="H31" s="331"/>
      <c r="I31" s="331"/>
      <c r="J31" s="331"/>
      <c r="K31" s="331"/>
      <c r="L31" s="331"/>
      <c r="M31" s="331"/>
      <c r="N31" s="331"/>
      <c r="O31" s="331"/>
      <c r="P31" s="331"/>
      <c r="Q31" s="331"/>
      <c r="R31" s="331"/>
      <c r="S31" s="331"/>
      <c r="T31" s="331"/>
      <c r="U31" s="331"/>
      <c r="V31" s="331"/>
      <c r="W31" s="331"/>
      <c r="X31" s="331"/>
      <c r="Y31" s="331"/>
      <c r="Z31" s="331"/>
    </row>
    <row r="32" ht="15.75" customHeight="1">
      <c r="A32" s="331"/>
      <c r="B32" s="179"/>
      <c r="C32" s="179"/>
      <c r="D32" s="179"/>
      <c r="E32" s="331"/>
      <c r="F32" s="331"/>
      <c r="G32" s="331"/>
      <c r="H32" s="331"/>
      <c r="I32" s="331"/>
      <c r="J32" s="331"/>
      <c r="K32" s="331"/>
      <c r="L32" s="331"/>
      <c r="M32" s="331"/>
      <c r="N32" s="331"/>
      <c r="O32" s="331"/>
      <c r="P32" s="331"/>
      <c r="Q32" s="331"/>
      <c r="R32" s="331"/>
      <c r="S32" s="331"/>
      <c r="T32" s="331"/>
      <c r="U32" s="331"/>
      <c r="V32" s="331"/>
      <c r="W32" s="331"/>
      <c r="X32" s="331"/>
      <c r="Y32" s="331"/>
      <c r="Z32" s="331"/>
    </row>
    <row r="33" ht="15.75" customHeight="1">
      <c r="A33" s="331"/>
      <c r="B33" s="179"/>
      <c r="C33" s="179"/>
      <c r="D33" s="179"/>
      <c r="E33" s="331"/>
      <c r="F33" s="331"/>
      <c r="G33" s="331"/>
      <c r="H33" s="331"/>
      <c r="I33" s="331"/>
      <c r="J33" s="331"/>
      <c r="K33" s="331"/>
      <c r="L33" s="331"/>
      <c r="M33" s="331"/>
      <c r="N33" s="331"/>
      <c r="O33" s="331"/>
      <c r="P33" s="331"/>
      <c r="Q33" s="331"/>
      <c r="R33" s="331"/>
      <c r="S33" s="331"/>
      <c r="T33" s="331"/>
      <c r="U33" s="331"/>
      <c r="V33" s="331"/>
      <c r="W33" s="331"/>
      <c r="X33" s="331"/>
      <c r="Y33" s="331"/>
      <c r="Z33" s="331"/>
    </row>
    <row r="34" ht="15.75" customHeight="1">
      <c r="A34" s="331"/>
      <c r="B34" s="179"/>
      <c r="C34" s="179"/>
      <c r="D34" s="179"/>
      <c r="E34" s="331"/>
      <c r="F34" s="331"/>
      <c r="G34" s="331"/>
      <c r="H34" s="331"/>
      <c r="I34" s="331"/>
      <c r="J34" s="331"/>
      <c r="K34" s="331"/>
      <c r="L34" s="331"/>
      <c r="M34" s="331"/>
      <c r="N34" s="331"/>
      <c r="O34" s="331"/>
      <c r="P34" s="331"/>
      <c r="Q34" s="331"/>
      <c r="R34" s="331"/>
      <c r="S34" s="331"/>
      <c r="T34" s="331"/>
      <c r="U34" s="331"/>
      <c r="V34" s="331"/>
      <c r="W34" s="331"/>
      <c r="X34" s="331"/>
      <c r="Y34" s="331"/>
      <c r="Z34" s="331"/>
    </row>
    <row r="35" ht="15.75" customHeight="1">
      <c r="A35" s="331"/>
      <c r="B35" s="179"/>
      <c r="C35" s="179"/>
      <c r="D35" s="179"/>
      <c r="E35" s="331"/>
      <c r="F35" s="331"/>
      <c r="G35" s="331"/>
      <c r="H35" s="331"/>
      <c r="I35" s="331"/>
      <c r="J35" s="331"/>
      <c r="K35" s="331"/>
      <c r="L35" s="331"/>
      <c r="M35" s="331"/>
      <c r="N35" s="331"/>
      <c r="O35" s="331"/>
      <c r="P35" s="331"/>
      <c r="Q35" s="331"/>
      <c r="R35" s="331"/>
      <c r="S35" s="331"/>
      <c r="T35" s="331"/>
      <c r="U35" s="331"/>
      <c r="V35" s="331"/>
      <c r="W35" s="331"/>
      <c r="X35" s="331"/>
      <c r="Y35" s="331"/>
      <c r="Z35" s="331"/>
    </row>
    <row r="36" ht="15.75" customHeight="1">
      <c r="A36" s="331"/>
      <c r="B36" s="179"/>
      <c r="C36" s="179"/>
      <c r="D36" s="179"/>
      <c r="E36" s="331"/>
      <c r="F36" s="331"/>
      <c r="G36" s="331"/>
      <c r="H36" s="331"/>
      <c r="I36" s="331"/>
      <c r="J36" s="331"/>
      <c r="K36" s="331"/>
      <c r="L36" s="331"/>
      <c r="M36" s="331"/>
      <c r="N36" s="331"/>
      <c r="O36" s="331"/>
      <c r="P36" s="331"/>
      <c r="Q36" s="331"/>
      <c r="R36" s="331"/>
      <c r="S36" s="331"/>
      <c r="T36" s="331"/>
      <c r="U36" s="331"/>
      <c r="V36" s="331"/>
      <c r="W36" s="331"/>
      <c r="X36" s="331"/>
      <c r="Y36" s="331"/>
      <c r="Z36" s="331"/>
    </row>
    <row r="37" ht="15.75" customHeight="1">
      <c r="A37" s="331"/>
      <c r="B37" s="179"/>
      <c r="C37" s="179"/>
      <c r="D37" s="179"/>
      <c r="E37" s="331"/>
      <c r="F37" s="331"/>
      <c r="G37" s="331"/>
      <c r="H37" s="331"/>
      <c r="I37" s="331"/>
      <c r="J37" s="331"/>
      <c r="K37" s="331"/>
      <c r="L37" s="331"/>
      <c r="M37" s="331"/>
      <c r="N37" s="331"/>
      <c r="O37" s="331"/>
      <c r="P37" s="331"/>
      <c r="Q37" s="331"/>
      <c r="R37" s="331"/>
      <c r="S37" s="331"/>
      <c r="T37" s="331"/>
      <c r="U37" s="331"/>
      <c r="V37" s="331"/>
      <c r="W37" s="331"/>
      <c r="X37" s="331"/>
      <c r="Y37" s="331"/>
      <c r="Z37" s="331"/>
    </row>
    <row r="38" ht="15.75" customHeight="1">
      <c r="A38" s="331"/>
      <c r="B38" s="331"/>
      <c r="C38" s="331"/>
      <c r="D38" s="331"/>
      <c r="E38" s="331"/>
      <c r="F38" s="331"/>
      <c r="G38" s="331"/>
      <c r="H38" s="331"/>
      <c r="I38" s="331"/>
      <c r="J38" s="331"/>
      <c r="K38" s="331"/>
      <c r="L38" s="331"/>
      <c r="M38" s="331"/>
      <c r="N38" s="331"/>
      <c r="O38" s="331"/>
      <c r="P38" s="331"/>
      <c r="Q38" s="331"/>
      <c r="R38" s="331"/>
      <c r="S38" s="331"/>
      <c r="T38" s="331"/>
      <c r="U38" s="331"/>
      <c r="V38" s="331"/>
      <c r="W38" s="331"/>
      <c r="X38" s="331"/>
      <c r="Y38" s="331"/>
      <c r="Z38" s="331"/>
    </row>
    <row r="39" ht="15.75" customHeight="1">
      <c r="A39" s="331"/>
      <c r="B39" s="331"/>
      <c r="C39" s="331"/>
      <c r="D39" s="331"/>
      <c r="E39" s="331"/>
      <c r="F39" s="331"/>
      <c r="G39" s="331"/>
      <c r="H39" s="331"/>
      <c r="I39" s="331"/>
      <c r="J39" s="331"/>
      <c r="K39" s="331"/>
      <c r="L39" s="331"/>
      <c r="M39" s="331"/>
      <c r="N39" s="331"/>
      <c r="O39" s="331"/>
      <c r="P39" s="331"/>
      <c r="Q39" s="331"/>
      <c r="R39" s="331"/>
      <c r="S39" s="331"/>
      <c r="T39" s="331"/>
      <c r="U39" s="331"/>
      <c r="V39" s="331"/>
      <c r="W39" s="331"/>
      <c r="X39" s="331"/>
      <c r="Y39" s="331"/>
      <c r="Z39" s="331"/>
    </row>
    <row r="40" ht="15.75" customHeight="1">
      <c r="A40" s="331"/>
      <c r="B40" s="331"/>
      <c r="C40" s="331"/>
      <c r="D40" s="331"/>
      <c r="E40" s="331"/>
      <c r="F40" s="331"/>
      <c r="G40" s="331"/>
      <c r="H40" s="331"/>
      <c r="I40" s="331"/>
      <c r="J40" s="331"/>
      <c r="K40" s="331"/>
      <c r="L40" s="331"/>
      <c r="M40" s="331"/>
      <c r="N40" s="331"/>
      <c r="O40" s="331"/>
      <c r="P40" s="331"/>
      <c r="Q40" s="331"/>
      <c r="R40" s="331"/>
      <c r="S40" s="331"/>
      <c r="T40" s="331"/>
      <c r="U40" s="331"/>
      <c r="V40" s="331"/>
      <c r="W40" s="331"/>
      <c r="X40" s="331"/>
      <c r="Y40" s="331"/>
      <c r="Z40" s="331"/>
    </row>
    <row r="41" ht="15.75" customHeight="1">
      <c r="A41" s="331"/>
      <c r="B41" s="331"/>
      <c r="C41" s="331"/>
      <c r="D41" s="331"/>
      <c r="E41" s="331"/>
      <c r="F41" s="331"/>
      <c r="G41" s="331"/>
      <c r="H41" s="331"/>
      <c r="I41" s="331"/>
      <c r="J41" s="331"/>
      <c r="K41" s="331"/>
      <c r="L41" s="331"/>
      <c r="M41" s="331"/>
      <c r="N41" s="331"/>
      <c r="O41" s="331"/>
      <c r="P41" s="331"/>
      <c r="Q41" s="331"/>
      <c r="R41" s="331"/>
      <c r="S41" s="331"/>
      <c r="T41" s="331"/>
      <c r="U41" s="331"/>
      <c r="V41" s="331"/>
      <c r="W41" s="331"/>
      <c r="X41" s="331"/>
      <c r="Y41" s="331"/>
      <c r="Z41" s="331"/>
    </row>
    <row r="42" ht="15.75" customHeight="1">
      <c r="A42" s="331"/>
      <c r="B42" s="331"/>
      <c r="C42" s="331"/>
      <c r="D42" s="331"/>
      <c r="E42" s="331"/>
      <c r="F42" s="331"/>
      <c r="G42" s="331"/>
      <c r="H42" s="331"/>
      <c r="I42" s="331"/>
      <c r="J42" s="331"/>
      <c r="K42" s="331"/>
      <c r="L42" s="331"/>
      <c r="M42" s="331"/>
      <c r="N42" s="331"/>
      <c r="O42" s="331"/>
      <c r="P42" s="331"/>
      <c r="Q42" s="331"/>
      <c r="R42" s="331"/>
      <c r="S42" s="331"/>
      <c r="T42" s="331"/>
      <c r="U42" s="331"/>
      <c r="V42" s="331"/>
      <c r="W42" s="331"/>
      <c r="X42" s="331"/>
      <c r="Y42" s="331"/>
      <c r="Z42" s="331"/>
    </row>
    <row r="43" ht="15.75" customHeight="1">
      <c r="A43" s="331"/>
      <c r="B43" s="331"/>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row>
    <row r="44" ht="15.75" customHeight="1">
      <c r="A44" s="331"/>
      <c r="B44" s="331"/>
      <c r="C44" s="331"/>
      <c r="D44" s="331"/>
      <c r="E44" s="331"/>
      <c r="F44" s="331"/>
      <c r="G44" s="331"/>
      <c r="H44" s="331"/>
      <c r="I44" s="331"/>
      <c r="J44" s="331"/>
      <c r="K44" s="331"/>
      <c r="L44" s="331"/>
      <c r="M44" s="331"/>
      <c r="N44" s="331"/>
      <c r="O44" s="331"/>
      <c r="P44" s="331"/>
      <c r="Q44" s="331"/>
      <c r="R44" s="331"/>
      <c r="S44" s="331"/>
      <c r="T44" s="331"/>
      <c r="U44" s="331"/>
      <c r="V44" s="331"/>
      <c r="W44" s="331"/>
      <c r="X44" s="331"/>
      <c r="Y44" s="331"/>
      <c r="Z44" s="331"/>
    </row>
    <row r="45" ht="15.75" customHeight="1">
      <c r="A45" s="331"/>
      <c r="B45" s="331"/>
      <c r="C45" s="331"/>
      <c r="D45" s="331"/>
      <c r="E45" s="331"/>
      <c r="F45" s="331"/>
      <c r="G45" s="331"/>
      <c r="H45" s="331"/>
      <c r="I45" s="331"/>
      <c r="J45" s="331"/>
      <c r="K45" s="331"/>
      <c r="L45" s="331"/>
      <c r="M45" s="331"/>
      <c r="N45" s="331"/>
      <c r="O45" s="331"/>
      <c r="P45" s="331"/>
      <c r="Q45" s="331"/>
      <c r="R45" s="331"/>
      <c r="S45" s="331"/>
      <c r="T45" s="331"/>
      <c r="U45" s="331"/>
      <c r="V45" s="331"/>
      <c r="W45" s="331"/>
      <c r="X45" s="331"/>
      <c r="Y45" s="331"/>
      <c r="Z45" s="331"/>
    </row>
    <row r="46" ht="15.75" customHeight="1">
      <c r="A46" s="331"/>
      <c r="B46" s="331"/>
      <c r="C46" s="331"/>
      <c r="D46" s="331"/>
      <c r="E46" s="331"/>
      <c r="F46" s="331"/>
      <c r="G46" s="331"/>
      <c r="H46" s="331"/>
      <c r="I46" s="331"/>
      <c r="J46" s="331"/>
      <c r="K46" s="331"/>
      <c r="L46" s="331"/>
      <c r="M46" s="331"/>
      <c r="N46" s="331"/>
      <c r="O46" s="331"/>
      <c r="P46" s="331"/>
      <c r="Q46" s="331"/>
      <c r="R46" s="331"/>
      <c r="S46" s="331"/>
      <c r="T46" s="331"/>
      <c r="U46" s="331"/>
      <c r="V46" s="331"/>
      <c r="W46" s="331"/>
      <c r="X46" s="331"/>
      <c r="Y46" s="331"/>
      <c r="Z46" s="331"/>
    </row>
    <row r="47" ht="15.75" customHeight="1">
      <c r="A47" s="331"/>
      <c r="B47" s="331"/>
      <c r="C47" s="331"/>
      <c r="D47" s="331"/>
      <c r="E47" s="331"/>
      <c r="F47" s="331"/>
      <c r="G47" s="331"/>
      <c r="H47" s="331"/>
      <c r="I47" s="331"/>
      <c r="J47" s="331"/>
      <c r="K47" s="331"/>
      <c r="L47" s="331"/>
      <c r="M47" s="331"/>
      <c r="N47" s="331"/>
      <c r="O47" s="331"/>
      <c r="P47" s="331"/>
      <c r="Q47" s="331"/>
      <c r="R47" s="331"/>
      <c r="S47" s="331"/>
      <c r="T47" s="331"/>
      <c r="U47" s="331"/>
      <c r="V47" s="331"/>
      <c r="W47" s="331"/>
      <c r="X47" s="331"/>
      <c r="Y47" s="331"/>
      <c r="Z47" s="331"/>
    </row>
    <row r="48" ht="15.75" customHeight="1">
      <c r="A48" s="331"/>
      <c r="B48" s="331"/>
      <c r="C48" s="331"/>
      <c r="D48" s="331"/>
      <c r="E48" s="331"/>
      <c r="F48" s="331"/>
      <c r="G48" s="331"/>
      <c r="H48" s="331"/>
      <c r="I48" s="331"/>
      <c r="J48" s="331"/>
      <c r="K48" s="331"/>
      <c r="L48" s="331"/>
      <c r="M48" s="331"/>
      <c r="N48" s="331"/>
      <c r="O48" s="331"/>
      <c r="P48" s="331"/>
      <c r="Q48" s="331"/>
      <c r="R48" s="331"/>
      <c r="S48" s="331"/>
      <c r="T48" s="331"/>
      <c r="U48" s="331"/>
      <c r="V48" s="331"/>
      <c r="W48" s="331"/>
      <c r="X48" s="331"/>
      <c r="Y48" s="331"/>
      <c r="Z48" s="331"/>
    </row>
    <row r="49" ht="15.75" customHeight="1">
      <c r="A49" s="331"/>
      <c r="B49" s="331"/>
      <c r="C49" s="331"/>
      <c r="D49" s="331"/>
      <c r="E49" s="331"/>
      <c r="F49" s="331"/>
      <c r="G49" s="331"/>
      <c r="H49" s="331"/>
      <c r="I49" s="331"/>
      <c r="J49" s="331"/>
      <c r="K49" s="331"/>
      <c r="L49" s="331"/>
      <c r="M49" s="331"/>
      <c r="N49" s="331"/>
      <c r="O49" s="331"/>
      <c r="P49" s="331"/>
      <c r="Q49" s="331"/>
      <c r="R49" s="331"/>
      <c r="S49" s="331"/>
      <c r="T49" s="331"/>
      <c r="U49" s="331"/>
      <c r="V49" s="331"/>
      <c r="W49" s="331"/>
      <c r="X49" s="331"/>
      <c r="Y49" s="331"/>
      <c r="Z49" s="331"/>
    </row>
    <row r="50" ht="15.75" customHeight="1">
      <c r="A50" s="331"/>
      <c r="B50" s="331"/>
      <c r="C50" s="331"/>
      <c r="D50" s="331"/>
      <c r="E50" s="331"/>
      <c r="F50" s="331"/>
      <c r="G50" s="331"/>
      <c r="H50" s="331"/>
      <c r="I50" s="331"/>
      <c r="J50" s="331"/>
      <c r="K50" s="331"/>
      <c r="L50" s="331"/>
      <c r="M50" s="331"/>
      <c r="N50" s="331"/>
      <c r="O50" s="331"/>
      <c r="P50" s="331"/>
      <c r="Q50" s="331"/>
      <c r="R50" s="331"/>
      <c r="S50" s="331"/>
      <c r="T50" s="331"/>
      <c r="U50" s="331"/>
      <c r="V50" s="331"/>
      <c r="W50" s="331"/>
      <c r="X50" s="331"/>
      <c r="Y50" s="331"/>
      <c r="Z50" s="331"/>
    </row>
    <row r="51" ht="15.75" customHeight="1">
      <c r="A51" s="331"/>
      <c r="B51" s="331"/>
      <c r="C51" s="331"/>
      <c r="D51" s="331"/>
      <c r="E51" s="331"/>
      <c r="F51" s="331"/>
      <c r="G51" s="331"/>
      <c r="H51" s="331"/>
      <c r="I51" s="331"/>
      <c r="J51" s="331"/>
      <c r="K51" s="331"/>
      <c r="L51" s="331"/>
      <c r="M51" s="331"/>
      <c r="N51" s="331"/>
      <c r="O51" s="331"/>
      <c r="P51" s="331"/>
      <c r="Q51" s="331"/>
      <c r="R51" s="331"/>
      <c r="S51" s="331"/>
      <c r="T51" s="331"/>
      <c r="U51" s="331"/>
      <c r="V51" s="331"/>
      <c r="W51" s="331"/>
      <c r="X51" s="331"/>
      <c r="Y51" s="331"/>
      <c r="Z51" s="331"/>
    </row>
    <row r="52" ht="15.75" customHeight="1">
      <c r="A52" s="331"/>
      <c r="B52" s="331"/>
      <c r="C52" s="331"/>
      <c r="D52" s="331"/>
      <c r="E52" s="331"/>
      <c r="F52" s="331"/>
      <c r="G52" s="331"/>
      <c r="H52" s="331"/>
      <c r="I52" s="331"/>
      <c r="J52" s="331"/>
      <c r="K52" s="331"/>
      <c r="L52" s="331"/>
      <c r="M52" s="331"/>
      <c r="N52" s="331"/>
      <c r="O52" s="331"/>
      <c r="P52" s="331"/>
      <c r="Q52" s="331"/>
      <c r="R52" s="331"/>
      <c r="S52" s="331"/>
      <c r="T52" s="331"/>
      <c r="U52" s="331"/>
      <c r="V52" s="331"/>
      <c r="W52" s="331"/>
      <c r="X52" s="331"/>
      <c r="Y52" s="331"/>
      <c r="Z52" s="331"/>
    </row>
    <row r="53" ht="15.75" customHeight="1">
      <c r="A53" s="331"/>
      <c r="B53" s="331"/>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row>
    <row r="54" ht="15.75" customHeight="1">
      <c r="A54" s="331"/>
      <c r="B54" s="331"/>
      <c r="C54" s="331"/>
      <c r="D54" s="331"/>
      <c r="E54" s="331"/>
      <c r="F54" s="331"/>
      <c r="G54" s="331"/>
      <c r="H54" s="331"/>
      <c r="I54" s="331"/>
      <c r="J54" s="331"/>
      <c r="K54" s="331"/>
      <c r="L54" s="331"/>
      <c r="M54" s="331"/>
      <c r="N54" s="331"/>
      <c r="O54" s="331"/>
      <c r="P54" s="331"/>
      <c r="Q54" s="331"/>
      <c r="R54" s="331"/>
      <c r="S54" s="331"/>
      <c r="T54" s="331"/>
      <c r="U54" s="331"/>
      <c r="V54" s="331"/>
      <c r="W54" s="331"/>
      <c r="X54" s="331"/>
      <c r="Y54" s="331"/>
      <c r="Z54" s="331"/>
    </row>
    <row r="55" ht="15.75" customHeight="1">
      <c r="A55" s="331"/>
      <c r="B55" s="331"/>
      <c r="C55" s="331"/>
      <c r="D55" s="331"/>
      <c r="E55" s="331"/>
      <c r="F55" s="331"/>
      <c r="G55" s="331"/>
      <c r="H55" s="331"/>
      <c r="I55" s="331"/>
      <c r="J55" s="331"/>
      <c r="K55" s="331"/>
      <c r="L55" s="331"/>
      <c r="M55" s="331"/>
      <c r="N55" s="331"/>
      <c r="O55" s="331"/>
      <c r="P55" s="331"/>
      <c r="Q55" s="331"/>
      <c r="R55" s="331"/>
      <c r="S55" s="331"/>
      <c r="T55" s="331"/>
      <c r="U55" s="331"/>
      <c r="V55" s="331"/>
      <c r="W55" s="331"/>
      <c r="X55" s="331"/>
      <c r="Y55" s="331"/>
      <c r="Z55" s="331"/>
    </row>
    <row r="56" ht="15.75" customHeight="1">
      <c r="A56" s="331"/>
      <c r="B56" s="331"/>
      <c r="C56" s="331"/>
      <c r="D56" s="331"/>
      <c r="E56" s="331"/>
      <c r="F56" s="331"/>
      <c r="G56" s="331"/>
      <c r="H56" s="331"/>
      <c r="I56" s="331"/>
      <c r="J56" s="331"/>
      <c r="K56" s="331"/>
      <c r="L56" s="331"/>
      <c r="M56" s="331"/>
      <c r="N56" s="331"/>
      <c r="O56" s="331"/>
      <c r="P56" s="331"/>
      <c r="Q56" s="331"/>
      <c r="R56" s="331"/>
      <c r="S56" s="331"/>
      <c r="T56" s="331"/>
      <c r="U56" s="331"/>
      <c r="V56" s="331"/>
      <c r="W56" s="331"/>
      <c r="X56" s="331"/>
      <c r="Y56" s="331"/>
      <c r="Z56" s="331"/>
    </row>
    <row r="57" ht="15.75" customHeight="1">
      <c r="A57" s="331"/>
      <c r="B57" s="331"/>
      <c r="C57" s="331"/>
      <c r="D57" s="331"/>
      <c r="E57" s="331"/>
      <c r="F57" s="331"/>
      <c r="G57" s="331"/>
      <c r="H57" s="331"/>
      <c r="I57" s="331"/>
      <c r="J57" s="331"/>
      <c r="K57" s="331"/>
      <c r="L57" s="331"/>
      <c r="M57" s="331"/>
      <c r="N57" s="331"/>
      <c r="O57" s="331"/>
      <c r="P57" s="331"/>
      <c r="Q57" s="331"/>
      <c r="R57" s="331"/>
      <c r="S57" s="331"/>
      <c r="T57" s="331"/>
      <c r="U57" s="331"/>
      <c r="V57" s="331"/>
      <c r="W57" s="331"/>
      <c r="X57" s="331"/>
      <c r="Y57" s="331"/>
      <c r="Z57" s="331"/>
    </row>
    <row r="58" ht="15.75" customHeight="1">
      <c r="A58" s="331"/>
      <c r="B58" s="331"/>
      <c r="C58" s="331"/>
      <c r="D58" s="331"/>
      <c r="E58" s="331"/>
      <c r="F58" s="331"/>
      <c r="G58" s="331"/>
      <c r="H58" s="331"/>
      <c r="I58" s="331"/>
      <c r="J58" s="331"/>
      <c r="K58" s="331"/>
      <c r="L58" s="331"/>
      <c r="M58" s="331"/>
      <c r="N58" s="331"/>
      <c r="O58" s="331"/>
      <c r="P58" s="331"/>
      <c r="Q58" s="331"/>
      <c r="R58" s="331"/>
      <c r="S58" s="331"/>
      <c r="T58" s="331"/>
      <c r="U58" s="331"/>
      <c r="V58" s="331"/>
      <c r="W58" s="331"/>
      <c r="X58" s="331"/>
      <c r="Y58" s="331"/>
      <c r="Z58" s="331"/>
    </row>
    <row r="59" ht="15.75" customHeight="1">
      <c r="A59" s="331"/>
      <c r="B59" s="331"/>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row>
    <row r="60" ht="15.75" customHeight="1">
      <c r="A60" s="331"/>
      <c r="B60" s="331"/>
      <c r="C60" s="331"/>
      <c r="D60" s="331"/>
      <c r="E60" s="331"/>
      <c r="F60" s="331"/>
      <c r="G60" s="331"/>
      <c r="H60" s="331"/>
      <c r="I60" s="331"/>
      <c r="J60" s="331"/>
      <c r="K60" s="331"/>
      <c r="L60" s="331"/>
      <c r="M60" s="331"/>
      <c r="N60" s="331"/>
      <c r="O60" s="331"/>
      <c r="P60" s="331"/>
      <c r="Q60" s="331"/>
      <c r="R60" s="331"/>
      <c r="S60" s="331"/>
      <c r="T60" s="331"/>
      <c r="U60" s="331"/>
      <c r="V60" s="331"/>
      <c r="W60" s="331"/>
      <c r="X60" s="331"/>
      <c r="Y60" s="331"/>
      <c r="Z60" s="331"/>
    </row>
    <row r="61" ht="15.75" customHeight="1">
      <c r="A61" s="331"/>
      <c r="B61" s="331"/>
      <c r="C61" s="331"/>
      <c r="D61" s="331"/>
      <c r="E61" s="331"/>
      <c r="F61" s="331"/>
      <c r="G61" s="331"/>
      <c r="H61" s="331"/>
      <c r="I61" s="331"/>
      <c r="J61" s="331"/>
      <c r="K61" s="331"/>
      <c r="L61" s="331"/>
      <c r="M61" s="331"/>
      <c r="N61" s="331"/>
      <c r="O61" s="331"/>
      <c r="P61" s="331"/>
      <c r="Q61" s="331"/>
      <c r="R61" s="331"/>
      <c r="S61" s="331"/>
      <c r="T61" s="331"/>
      <c r="U61" s="331"/>
      <c r="V61" s="331"/>
      <c r="W61" s="331"/>
      <c r="X61" s="331"/>
      <c r="Y61" s="331"/>
      <c r="Z61" s="331"/>
    </row>
    <row r="62" ht="15.75" customHeight="1">
      <c r="A62" s="331"/>
      <c r="B62" s="331"/>
      <c r="C62" s="331"/>
      <c r="D62" s="331"/>
      <c r="E62" s="331"/>
      <c r="F62" s="331"/>
      <c r="G62" s="331"/>
      <c r="H62" s="331"/>
      <c r="I62" s="331"/>
      <c r="J62" s="331"/>
      <c r="K62" s="331"/>
      <c r="L62" s="331"/>
      <c r="M62" s="331"/>
      <c r="N62" s="331"/>
      <c r="O62" s="331"/>
      <c r="P62" s="331"/>
      <c r="Q62" s="331"/>
      <c r="R62" s="331"/>
      <c r="S62" s="331"/>
      <c r="T62" s="331"/>
      <c r="U62" s="331"/>
      <c r="V62" s="331"/>
      <c r="W62" s="331"/>
      <c r="X62" s="331"/>
      <c r="Y62" s="331"/>
      <c r="Z62" s="331"/>
    </row>
    <row r="63" ht="15.75" customHeight="1">
      <c r="A63" s="331"/>
      <c r="B63" s="331"/>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row>
    <row r="64" ht="15.75" customHeight="1">
      <c r="A64" s="331"/>
      <c r="B64" s="331"/>
      <c r="C64" s="331"/>
      <c r="D64" s="331"/>
      <c r="E64" s="331"/>
      <c r="F64" s="331"/>
      <c r="G64" s="331"/>
      <c r="H64" s="331"/>
      <c r="I64" s="331"/>
      <c r="J64" s="331"/>
      <c r="K64" s="331"/>
      <c r="L64" s="331"/>
      <c r="M64" s="331"/>
      <c r="N64" s="331"/>
      <c r="O64" s="331"/>
      <c r="P64" s="331"/>
      <c r="Q64" s="331"/>
      <c r="R64" s="331"/>
      <c r="S64" s="331"/>
      <c r="T64" s="331"/>
      <c r="U64" s="331"/>
      <c r="V64" s="331"/>
      <c r="W64" s="331"/>
      <c r="X64" s="331"/>
      <c r="Y64" s="331"/>
      <c r="Z64" s="331"/>
    </row>
    <row r="65" ht="15.75" customHeight="1">
      <c r="A65" s="331"/>
      <c r="B65" s="331"/>
      <c r="C65" s="331"/>
      <c r="D65" s="331"/>
      <c r="E65" s="331"/>
      <c r="F65" s="331"/>
      <c r="G65" s="331"/>
      <c r="H65" s="331"/>
      <c r="I65" s="331"/>
      <c r="J65" s="331"/>
      <c r="K65" s="331"/>
      <c r="L65" s="331"/>
      <c r="M65" s="331"/>
      <c r="N65" s="331"/>
      <c r="O65" s="331"/>
      <c r="P65" s="331"/>
      <c r="Q65" s="331"/>
      <c r="R65" s="331"/>
      <c r="S65" s="331"/>
      <c r="T65" s="331"/>
      <c r="U65" s="331"/>
      <c r="V65" s="331"/>
      <c r="W65" s="331"/>
      <c r="X65" s="331"/>
      <c r="Y65" s="331"/>
      <c r="Z65" s="331"/>
    </row>
    <row r="66" ht="15.75" customHeight="1">
      <c r="A66" s="331"/>
      <c r="B66" s="331"/>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row>
    <row r="67" ht="15.75" customHeight="1">
      <c r="A67" s="331"/>
      <c r="B67" s="331"/>
      <c r="C67" s="331"/>
      <c r="D67" s="331"/>
      <c r="E67" s="331"/>
      <c r="F67" s="331"/>
      <c r="G67" s="331"/>
      <c r="H67" s="331"/>
      <c r="I67" s="331"/>
      <c r="J67" s="331"/>
      <c r="K67" s="331"/>
      <c r="L67" s="331"/>
      <c r="M67" s="331"/>
      <c r="N67" s="331"/>
      <c r="O67" s="331"/>
      <c r="P67" s="331"/>
      <c r="Q67" s="331"/>
      <c r="R67" s="331"/>
      <c r="S67" s="331"/>
      <c r="T67" s="331"/>
      <c r="U67" s="331"/>
      <c r="V67" s="331"/>
      <c r="W67" s="331"/>
      <c r="X67" s="331"/>
      <c r="Y67" s="331"/>
      <c r="Z67" s="331"/>
    </row>
    <row r="68" ht="15.75" customHeight="1">
      <c r="A68" s="331"/>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row>
    <row r="69" ht="15.75" customHeight="1">
      <c r="A69" s="331"/>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row>
    <row r="70" ht="15.75" customHeight="1">
      <c r="A70" s="331"/>
      <c r="B70" s="331"/>
      <c r="C70" s="331"/>
      <c r="D70" s="331"/>
      <c r="E70" s="331"/>
      <c r="F70" s="331"/>
      <c r="G70" s="331"/>
      <c r="H70" s="331"/>
      <c r="I70" s="331"/>
      <c r="J70" s="331"/>
      <c r="K70" s="331"/>
      <c r="L70" s="331"/>
      <c r="M70" s="331"/>
      <c r="N70" s="331"/>
      <c r="O70" s="331"/>
      <c r="P70" s="331"/>
      <c r="Q70" s="331"/>
      <c r="R70" s="331"/>
      <c r="S70" s="331"/>
      <c r="T70" s="331"/>
      <c r="U70" s="331"/>
      <c r="V70" s="331"/>
      <c r="W70" s="331"/>
      <c r="X70" s="331"/>
      <c r="Y70" s="331"/>
      <c r="Z70" s="331"/>
    </row>
    <row r="71" ht="15.75" customHeight="1">
      <c r="A71" s="331"/>
      <c r="B71" s="331"/>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row>
    <row r="72" ht="15.75" customHeight="1">
      <c r="A72" s="331"/>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row>
    <row r="73" ht="15.75" customHeight="1">
      <c r="A73" s="331"/>
      <c r="B73" s="331"/>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331"/>
    </row>
    <row r="74" ht="15.75" customHeight="1">
      <c r="A74" s="331"/>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row>
    <row r="75" ht="15.75" customHeight="1">
      <c r="A75" s="331"/>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row>
    <row r="76" ht="15.75" customHeight="1">
      <c r="A76" s="331"/>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row>
    <row r="77" ht="15.75" customHeight="1">
      <c r="A77" s="331"/>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row>
    <row r="78" ht="15.75" customHeight="1">
      <c r="A78" s="331"/>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row>
    <row r="79" ht="15.75" customHeight="1">
      <c r="A79" s="331"/>
      <c r="B79" s="331"/>
      <c r="C79" s="331"/>
      <c r="D79" s="331"/>
      <c r="E79" s="331"/>
      <c r="F79" s="331"/>
      <c r="G79" s="331"/>
      <c r="H79" s="331"/>
      <c r="I79" s="331"/>
      <c r="J79" s="331"/>
      <c r="K79" s="331"/>
      <c r="L79" s="331"/>
      <c r="M79" s="331"/>
      <c r="N79" s="331"/>
      <c r="O79" s="331"/>
      <c r="P79" s="331"/>
      <c r="Q79" s="331"/>
      <c r="R79" s="331"/>
      <c r="S79" s="331"/>
      <c r="T79" s="331"/>
      <c r="U79" s="331"/>
      <c r="V79" s="331"/>
      <c r="W79" s="331"/>
      <c r="X79" s="331"/>
      <c r="Y79" s="331"/>
      <c r="Z79" s="331"/>
    </row>
    <row r="80" ht="15.75" customHeight="1">
      <c r="A80" s="331"/>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row>
    <row r="81" ht="15.75" customHeight="1">
      <c r="A81" s="331"/>
      <c r="B81" s="331"/>
      <c r="C81" s="331"/>
      <c r="D81" s="331"/>
      <c r="E81" s="331"/>
      <c r="F81" s="331"/>
      <c r="G81" s="331"/>
      <c r="H81" s="331"/>
      <c r="I81" s="331"/>
      <c r="J81" s="331"/>
      <c r="K81" s="331"/>
      <c r="L81" s="331"/>
      <c r="M81" s="331"/>
      <c r="N81" s="331"/>
      <c r="O81" s="331"/>
      <c r="P81" s="331"/>
      <c r="Q81" s="331"/>
      <c r="R81" s="331"/>
      <c r="S81" s="331"/>
      <c r="T81" s="331"/>
      <c r="U81" s="331"/>
      <c r="V81" s="331"/>
      <c r="W81" s="331"/>
      <c r="X81" s="331"/>
      <c r="Y81" s="331"/>
      <c r="Z81" s="331"/>
    </row>
    <row r="82" ht="15.75" customHeight="1">
      <c r="A82" s="331"/>
      <c r="B82" s="331"/>
      <c r="C82" s="331"/>
      <c r="D82" s="331"/>
      <c r="E82" s="331"/>
      <c r="F82" s="331"/>
      <c r="G82" s="331"/>
      <c r="H82" s="331"/>
      <c r="I82" s="331"/>
      <c r="J82" s="331"/>
      <c r="K82" s="331"/>
      <c r="L82" s="331"/>
      <c r="M82" s="331"/>
      <c r="N82" s="331"/>
      <c r="O82" s="331"/>
      <c r="P82" s="331"/>
      <c r="Q82" s="331"/>
      <c r="R82" s="331"/>
      <c r="S82" s="331"/>
      <c r="T82" s="331"/>
      <c r="U82" s="331"/>
      <c r="V82" s="331"/>
      <c r="W82" s="331"/>
      <c r="X82" s="331"/>
      <c r="Y82" s="331"/>
      <c r="Z82" s="331"/>
    </row>
    <row r="83" ht="15.75" customHeight="1">
      <c r="A83" s="331"/>
      <c r="B83" s="331"/>
      <c r="C83" s="331"/>
      <c r="D83" s="331"/>
      <c r="E83" s="331"/>
      <c r="F83" s="331"/>
      <c r="G83" s="331"/>
      <c r="H83" s="331"/>
      <c r="I83" s="331"/>
      <c r="J83" s="331"/>
      <c r="K83" s="331"/>
      <c r="L83" s="331"/>
      <c r="M83" s="331"/>
      <c r="N83" s="331"/>
      <c r="O83" s="331"/>
      <c r="P83" s="331"/>
      <c r="Q83" s="331"/>
      <c r="R83" s="331"/>
      <c r="S83" s="331"/>
      <c r="T83" s="331"/>
      <c r="U83" s="331"/>
      <c r="V83" s="331"/>
      <c r="W83" s="331"/>
      <c r="X83" s="331"/>
      <c r="Y83" s="331"/>
      <c r="Z83" s="331"/>
    </row>
    <row r="84" ht="15.75" customHeight="1">
      <c r="A84" s="331"/>
      <c r="B84" s="331"/>
      <c r="C84" s="331"/>
      <c r="D84" s="331"/>
      <c r="E84" s="331"/>
      <c r="F84" s="331"/>
      <c r="G84" s="331"/>
      <c r="H84" s="331"/>
      <c r="I84" s="331"/>
      <c r="J84" s="331"/>
      <c r="K84" s="331"/>
      <c r="L84" s="331"/>
      <c r="M84" s="331"/>
      <c r="N84" s="331"/>
      <c r="O84" s="331"/>
      <c r="P84" s="331"/>
      <c r="Q84" s="331"/>
      <c r="R84" s="331"/>
      <c r="S84" s="331"/>
      <c r="T84" s="331"/>
      <c r="U84" s="331"/>
      <c r="V84" s="331"/>
      <c r="W84" s="331"/>
      <c r="X84" s="331"/>
      <c r="Y84" s="331"/>
      <c r="Z84" s="331"/>
    </row>
    <row r="85" ht="15.75" customHeight="1">
      <c r="A85" s="331"/>
      <c r="B85" s="331"/>
      <c r="C85" s="331"/>
      <c r="D85" s="331"/>
      <c r="E85" s="331"/>
      <c r="F85" s="331"/>
      <c r="G85" s="331"/>
      <c r="H85" s="331"/>
      <c r="I85" s="331"/>
      <c r="J85" s="331"/>
      <c r="K85" s="331"/>
      <c r="L85" s="331"/>
      <c r="M85" s="331"/>
      <c r="N85" s="331"/>
      <c r="O85" s="331"/>
      <c r="P85" s="331"/>
      <c r="Q85" s="331"/>
      <c r="R85" s="331"/>
      <c r="S85" s="331"/>
      <c r="T85" s="331"/>
      <c r="U85" s="331"/>
      <c r="V85" s="331"/>
      <c r="W85" s="331"/>
      <c r="X85" s="331"/>
      <c r="Y85" s="331"/>
      <c r="Z85" s="331"/>
    </row>
    <row r="86" ht="15.75" customHeight="1">
      <c r="A86" s="331"/>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row>
    <row r="87" ht="15.75" customHeight="1">
      <c r="A87" s="331"/>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row>
    <row r="88" ht="15.75" customHeight="1">
      <c r="A88" s="331"/>
      <c r="B88" s="331"/>
      <c r="C88" s="331"/>
      <c r="D88" s="331"/>
      <c r="E88" s="331"/>
      <c r="F88" s="331"/>
      <c r="G88" s="331"/>
      <c r="H88" s="331"/>
      <c r="I88" s="331"/>
      <c r="J88" s="331"/>
      <c r="K88" s="331"/>
      <c r="L88" s="331"/>
      <c r="M88" s="331"/>
      <c r="N88" s="331"/>
      <c r="O88" s="331"/>
      <c r="P88" s="331"/>
      <c r="Q88" s="331"/>
      <c r="R88" s="331"/>
      <c r="S88" s="331"/>
      <c r="T88" s="331"/>
      <c r="U88" s="331"/>
      <c r="V88" s="331"/>
      <c r="W88" s="331"/>
      <c r="X88" s="331"/>
      <c r="Y88" s="331"/>
      <c r="Z88" s="331"/>
    </row>
    <row r="89" ht="15.75" customHeight="1">
      <c r="A89" s="331"/>
      <c r="B89" s="331"/>
      <c r="C89" s="331"/>
      <c r="D89" s="331"/>
      <c r="E89" s="331"/>
      <c r="F89" s="331"/>
      <c r="G89" s="331"/>
      <c r="H89" s="331"/>
      <c r="I89" s="331"/>
      <c r="J89" s="331"/>
      <c r="K89" s="331"/>
      <c r="L89" s="331"/>
      <c r="M89" s="331"/>
      <c r="N89" s="331"/>
      <c r="O89" s="331"/>
      <c r="P89" s="331"/>
      <c r="Q89" s="331"/>
      <c r="R89" s="331"/>
      <c r="S89" s="331"/>
      <c r="T89" s="331"/>
      <c r="U89" s="331"/>
      <c r="V89" s="331"/>
      <c r="W89" s="331"/>
      <c r="X89" s="331"/>
      <c r="Y89" s="331"/>
      <c r="Z89" s="331"/>
    </row>
    <row r="90" ht="15.75" customHeight="1">
      <c r="A90" s="331"/>
      <c r="B90" s="331"/>
      <c r="C90" s="331"/>
      <c r="D90" s="331"/>
      <c r="E90" s="331"/>
      <c r="F90" s="331"/>
      <c r="G90" s="331"/>
      <c r="H90" s="331"/>
      <c r="I90" s="331"/>
      <c r="J90" s="331"/>
      <c r="K90" s="331"/>
      <c r="L90" s="331"/>
      <c r="M90" s="331"/>
      <c r="N90" s="331"/>
      <c r="O90" s="331"/>
      <c r="P90" s="331"/>
      <c r="Q90" s="331"/>
      <c r="R90" s="331"/>
      <c r="S90" s="331"/>
      <c r="T90" s="331"/>
      <c r="U90" s="331"/>
      <c r="V90" s="331"/>
      <c r="W90" s="331"/>
      <c r="X90" s="331"/>
      <c r="Y90" s="331"/>
      <c r="Z90" s="331"/>
    </row>
    <row r="91" ht="15.75" customHeight="1">
      <c r="A91" s="331"/>
      <c r="B91" s="331"/>
      <c r="C91" s="331"/>
      <c r="D91" s="331"/>
      <c r="E91" s="331"/>
      <c r="F91" s="331"/>
      <c r="G91" s="331"/>
      <c r="H91" s="331"/>
      <c r="I91" s="331"/>
      <c r="J91" s="331"/>
      <c r="K91" s="331"/>
      <c r="L91" s="331"/>
      <c r="M91" s="331"/>
      <c r="N91" s="331"/>
      <c r="O91" s="331"/>
      <c r="P91" s="331"/>
      <c r="Q91" s="331"/>
      <c r="R91" s="331"/>
      <c r="S91" s="331"/>
      <c r="T91" s="331"/>
      <c r="U91" s="331"/>
      <c r="V91" s="331"/>
      <c r="W91" s="331"/>
      <c r="X91" s="331"/>
      <c r="Y91" s="331"/>
      <c r="Z91" s="331"/>
    </row>
    <row r="92" ht="15.75" customHeight="1">
      <c r="A92" s="331"/>
      <c r="B92" s="331"/>
      <c r="C92" s="331"/>
      <c r="D92" s="331"/>
      <c r="E92" s="331"/>
      <c r="F92" s="331"/>
      <c r="G92" s="331"/>
      <c r="H92" s="331"/>
      <c r="I92" s="331"/>
      <c r="J92" s="331"/>
      <c r="K92" s="331"/>
      <c r="L92" s="331"/>
      <c r="M92" s="331"/>
      <c r="N92" s="331"/>
      <c r="O92" s="331"/>
      <c r="P92" s="331"/>
      <c r="Q92" s="331"/>
      <c r="R92" s="331"/>
      <c r="S92" s="331"/>
      <c r="T92" s="331"/>
      <c r="U92" s="331"/>
      <c r="V92" s="331"/>
      <c r="W92" s="331"/>
      <c r="X92" s="331"/>
      <c r="Y92" s="331"/>
      <c r="Z92" s="331"/>
    </row>
    <row r="93" ht="15.75" customHeight="1">
      <c r="A93" s="331"/>
      <c r="B93" s="331"/>
      <c r="C93" s="331"/>
      <c r="D93" s="331"/>
      <c r="E93" s="331"/>
      <c r="F93" s="331"/>
      <c r="G93" s="331"/>
      <c r="H93" s="331"/>
      <c r="I93" s="331"/>
      <c r="J93" s="331"/>
      <c r="K93" s="331"/>
      <c r="L93" s="331"/>
      <c r="M93" s="331"/>
      <c r="N93" s="331"/>
      <c r="O93" s="331"/>
      <c r="P93" s="331"/>
      <c r="Q93" s="331"/>
      <c r="R93" s="331"/>
      <c r="S93" s="331"/>
      <c r="T93" s="331"/>
      <c r="U93" s="331"/>
      <c r="V93" s="331"/>
      <c r="W93" s="331"/>
      <c r="X93" s="331"/>
      <c r="Y93" s="331"/>
      <c r="Z93" s="331"/>
    </row>
    <row r="94" ht="15.75" customHeight="1">
      <c r="A94" s="331"/>
      <c r="B94" s="331"/>
      <c r="C94" s="331"/>
      <c r="D94" s="331"/>
      <c r="E94" s="331"/>
      <c r="F94" s="331"/>
      <c r="G94" s="331"/>
      <c r="H94" s="331"/>
      <c r="I94" s="331"/>
      <c r="J94" s="331"/>
      <c r="K94" s="331"/>
      <c r="L94" s="331"/>
      <c r="M94" s="331"/>
      <c r="N94" s="331"/>
      <c r="O94" s="331"/>
      <c r="P94" s="331"/>
      <c r="Q94" s="331"/>
      <c r="R94" s="331"/>
      <c r="S94" s="331"/>
      <c r="T94" s="331"/>
      <c r="U94" s="331"/>
      <c r="V94" s="331"/>
      <c r="W94" s="331"/>
      <c r="X94" s="331"/>
      <c r="Y94" s="331"/>
      <c r="Z94" s="331"/>
    </row>
    <row r="95" ht="15.75" customHeight="1">
      <c r="A95" s="331"/>
      <c r="B95" s="331"/>
      <c r="C95" s="331"/>
      <c r="D95" s="331"/>
      <c r="E95" s="331"/>
      <c r="F95" s="331"/>
      <c r="G95" s="331"/>
      <c r="H95" s="331"/>
      <c r="I95" s="331"/>
      <c r="J95" s="331"/>
      <c r="K95" s="331"/>
      <c r="L95" s="331"/>
      <c r="M95" s="331"/>
      <c r="N95" s="331"/>
      <c r="O95" s="331"/>
      <c r="P95" s="331"/>
      <c r="Q95" s="331"/>
      <c r="R95" s="331"/>
      <c r="S95" s="331"/>
      <c r="T95" s="331"/>
      <c r="U95" s="331"/>
      <c r="V95" s="331"/>
      <c r="W95" s="331"/>
      <c r="X95" s="331"/>
      <c r="Y95" s="331"/>
      <c r="Z95" s="331"/>
    </row>
    <row r="96" ht="15.75" customHeight="1">
      <c r="A96" s="331"/>
      <c r="B96" s="331"/>
      <c r="C96" s="331"/>
      <c r="D96" s="331"/>
      <c r="E96" s="331"/>
      <c r="F96" s="331"/>
      <c r="G96" s="331"/>
      <c r="H96" s="331"/>
      <c r="I96" s="331"/>
      <c r="J96" s="331"/>
      <c r="K96" s="331"/>
      <c r="L96" s="331"/>
      <c r="M96" s="331"/>
      <c r="N96" s="331"/>
      <c r="O96" s="331"/>
      <c r="P96" s="331"/>
      <c r="Q96" s="331"/>
      <c r="R96" s="331"/>
      <c r="S96" s="331"/>
      <c r="T96" s="331"/>
      <c r="U96" s="331"/>
      <c r="V96" s="331"/>
      <c r="W96" s="331"/>
      <c r="X96" s="331"/>
      <c r="Y96" s="331"/>
      <c r="Z96" s="331"/>
    </row>
    <row r="97" ht="15.75" customHeight="1">
      <c r="A97" s="331"/>
      <c r="B97" s="331"/>
      <c r="C97" s="331"/>
      <c r="D97" s="331"/>
      <c r="E97" s="331"/>
      <c r="F97" s="331"/>
      <c r="G97" s="331"/>
      <c r="H97" s="331"/>
      <c r="I97" s="331"/>
      <c r="J97" s="331"/>
      <c r="K97" s="331"/>
      <c r="L97" s="331"/>
      <c r="M97" s="331"/>
      <c r="N97" s="331"/>
      <c r="O97" s="331"/>
      <c r="P97" s="331"/>
      <c r="Q97" s="331"/>
      <c r="R97" s="331"/>
      <c r="S97" s="331"/>
      <c r="T97" s="331"/>
      <c r="U97" s="331"/>
      <c r="V97" s="331"/>
      <c r="W97" s="331"/>
      <c r="X97" s="331"/>
      <c r="Y97" s="331"/>
      <c r="Z97" s="331"/>
    </row>
    <row r="98" ht="15.75" customHeight="1">
      <c r="A98" s="331"/>
      <c r="B98" s="331"/>
      <c r="C98" s="331"/>
      <c r="D98" s="331"/>
      <c r="E98" s="331"/>
      <c r="F98" s="331"/>
      <c r="G98" s="331"/>
      <c r="H98" s="331"/>
      <c r="I98" s="331"/>
      <c r="J98" s="331"/>
      <c r="K98" s="331"/>
      <c r="L98" s="331"/>
      <c r="M98" s="331"/>
      <c r="N98" s="331"/>
      <c r="O98" s="331"/>
      <c r="P98" s="331"/>
      <c r="Q98" s="331"/>
      <c r="R98" s="331"/>
      <c r="S98" s="331"/>
      <c r="T98" s="331"/>
      <c r="U98" s="331"/>
      <c r="V98" s="331"/>
      <c r="W98" s="331"/>
      <c r="X98" s="331"/>
      <c r="Y98" s="331"/>
      <c r="Z98" s="331"/>
    </row>
    <row r="99" ht="15.75" customHeight="1">
      <c r="A99" s="331"/>
      <c r="B99" s="331"/>
      <c r="C99" s="331"/>
      <c r="D99" s="331"/>
      <c r="E99" s="331"/>
      <c r="F99" s="331"/>
      <c r="G99" s="331"/>
      <c r="H99" s="331"/>
      <c r="I99" s="331"/>
      <c r="J99" s="331"/>
      <c r="K99" s="331"/>
      <c r="L99" s="331"/>
      <c r="M99" s="331"/>
      <c r="N99" s="331"/>
      <c r="O99" s="331"/>
      <c r="P99" s="331"/>
      <c r="Q99" s="331"/>
      <c r="R99" s="331"/>
      <c r="S99" s="331"/>
      <c r="T99" s="331"/>
      <c r="U99" s="331"/>
      <c r="V99" s="331"/>
      <c r="W99" s="331"/>
      <c r="X99" s="331"/>
      <c r="Y99" s="331"/>
      <c r="Z99" s="331"/>
    </row>
    <row r="100" ht="15.75" customHeight="1">
      <c r="A100" s="331"/>
      <c r="B100" s="331"/>
      <c r="C100" s="331"/>
      <c r="D100" s="331"/>
      <c r="E100" s="331"/>
      <c r="F100" s="331"/>
      <c r="G100" s="331"/>
      <c r="H100" s="331"/>
      <c r="I100" s="331"/>
      <c r="J100" s="331"/>
      <c r="K100" s="331"/>
      <c r="L100" s="331"/>
      <c r="M100" s="331"/>
      <c r="N100" s="331"/>
      <c r="O100" s="331"/>
      <c r="P100" s="331"/>
      <c r="Q100" s="331"/>
      <c r="R100" s="331"/>
      <c r="S100" s="331"/>
      <c r="T100" s="331"/>
      <c r="U100" s="331"/>
      <c r="V100" s="331"/>
      <c r="W100" s="331"/>
      <c r="X100" s="331"/>
      <c r="Y100" s="331"/>
      <c r="Z100" s="331"/>
    </row>
    <row r="101" ht="15.75" customHeight="1">
      <c r="A101" s="331"/>
      <c r="B101" s="331"/>
      <c r="C101" s="331"/>
      <c r="D101" s="331"/>
      <c r="E101" s="331"/>
      <c r="F101" s="331"/>
      <c r="G101" s="331"/>
      <c r="H101" s="331"/>
      <c r="I101" s="331"/>
      <c r="J101" s="331"/>
      <c r="K101" s="331"/>
      <c r="L101" s="331"/>
      <c r="M101" s="331"/>
      <c r="N101" s="331"/>
      <c r="O101" s="331"/>
      <c r="P101" s="331"/>
      <c r="Q101" s="331"/>
      <c r="R101" s="331"/>
      <c r="S101" s="331"/>
      <c r="T101" s="331"/>
      <c r="U101" s="331"/>
      <c r="V101" s="331"/>
      <c r="W101" s="331"/>
      <c r="X101" s="331"/>
      <c r="Y101" s="331"/>
      <c r="Z101" s="331"/>
    </row>
    <row r="102" ht="15.75" customHeight="1">
      <c r="A102" s="331"/>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row>
    <row r="103" ht="15.75" customHeight="1">
      <c r="A103" s="331"/>
      <c r="B103" s="331"/>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row>
    <row r="104" ht="15.75" customHeight="1">
      <c r="A104" s="331"/>
      <c r="B104" s="331"/>
      <c r="C104" s="331"/>
      <c r="D104" s="331"/>
      <c r="E104" s="331"/>
      <c r="F104" s="331"/>
      <c r="G104" s="331"/>
      <c r="H104" s="331"/>
      <c r="I104" s="331"/>
      <c r="J104" s="331"/>
      <c r="K104" s="331"/>
      <c r="L104" s="331"/>
      <c r="M104" s="331"/>
      <c r="N104" s="331"/>
      <c r="O104" s="331"/>
      <c r="P104" s="331"/>
      <c r="Q104" s="331"/>
      <c r="R104" s="331"/>
      <c r="S104" s="331"/>
      <c r="T104" s="331"/>
      <c r="U104" s="331"/>
      <c r="V104" s="331"/>
      <c r="W104" s="331"/>
      <c r="X104" s="331"/>
      <c r="Y104" s="331"/>
      <c r="Z104" s="331"/>
    </row>
    <row r="105" ht="15.75" customHeight="1">
      <c r="A105" s="331"/>
      <c r="B105" s="331"/>
      <c r="C105" s="331"/>
      <c r="D105" s="331"/>
      <c r="E105" s="331"/>
      <c r="F105" s="331"/>
      <c r="G105" s="331"/>
      <c r="H105" s="331"/>
      <c r="I105" s="331"/>
      <c r="J105" s="331"/>
      <c r="K105" s="331"/>
      <c r="L105" s="331"/>
      <c r="M105" s="331"/>
      <c r="N105" s="331"/>
      <c r="O105" s="331"/>
      <c r="P105" s="331"/>
      <c r="Q105" s="331"/>
      <c r="R105" s="331"/>
      <c r="S105" s="331"/>
      <c r="T105" s="331"/>
      <c r="U105" s="331"/>
      <c r="V105" s="331"/>
      <c r="W105" s="331"/>
      <c r="X105" s="331"/>
      <c r="Y105" s="331"/>
      <c r="Z105" s="331"/>
    </row>
    <row r="106" ht="15.75" customHeight="1">
      <c r="A106" s="331"/>
      <c r="B106" s="331"/>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row>
    <row r="107" ht="15.75" customHeight="1">
      <c r="A107" s="331"/>
      <c r="B107" s="331"/>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row>
    <row r="108" ht="15.75" customHeight="1">
      <c r="A108" s="331"/>
      <c r="B108" s="331"/>
      <c r="C108" s="331"/>
      <c r="D108" s="331"/>
      <c r="E108" s="331"/>
      <c r="F108" s="331"/>
      <c r="G108" s="331"/>
      <c r="H108" s="331"/>
      <c r="I108" s="331"/>
      <c r="J108" s="331"/>
      <c r="K108" s="331"/>
      <c r="L108" s="331"/>
      <c r="M108" s="331"/>
      <c r="N108" s="331"/>
      <c r="O108" s="331"/>
      <c r="P108" s="331"/>
      <c r="Q108" s="331"/>
      <c r="R108" s="331"/>
      <c r="S108" s="331"/>
      <c r="T108" s="331"/>
      <c r="U108" s="331"/>
      <c r="V108" s="331"/>
      <c r="W108" s="331"/>
      <c r="X108" s="331"/>
      <c r="Y108" s="331"/>
      <c r="Z108" s="331"/>
    </row>
    <row r="109" ht="15.75" customHeight="1">
      <c r="A109" s="331"/>
      <c r="B109" s="331"/>
      <c r="C109" s="331"/>
      <c r="D109" s="331"/>
      <c r="E109" s="331"/>
      <c r="F109" s="331"/>
      <c r="G109" s="331"/>
      <c r="H109" s="331"/>
      <c r="I109" s="331"/>
      <c r="J109" s="331"/>
      <c r="K109" s="331"/>
      <c r="L109" s="331"/>
      <c r="M109" s="331"/>
      <c r="N109" s="331"/>
      <c r="O109" s="331"/>
      <c r="P109" s="331"/>
      <c r="Q109" s="331"/>
      <c r="R109" s="331"/>
      <c r="S109" s="331"/>
      <c r="T109" s="331"/>
      <c r="U109" s="331"/>
      <c r="V109" s="331"/>
      <c r="W109" s="331"/>
      <c r="X109" s="331"/>
      <c r="Y109" s="331"/>
      <c r="Z109" s="331"/>
    </row>
    <row r="110" ht="15.75" customHeight="1">
      <c r="A110" s="331"/>
      <c r="B110" s="331"/>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row>
    <row r="111" ht="15.75" customHeight="1">
      <c r="A111" s="331"/>
      <c r="B111" s="331"/>
      <c r="C111" s="331"/>
      <c r="D111" s="331"/>
      <c r="E111" s="331"/>
      <c r="F111" s="331"/>
      <c r="G111" s="331"/>
      <c r="H111" s="331"/>
      <c r="I111" s="331"/>
      <c r="J111" s="331"/>
      <c r="K111" s="331"/>
      <c r="L111" s="331"/>
      <c r="M111" s="331"/>
      <c r="N111" s="331"/>
      <c r="O111" s="331"/>
      <c r="P111" s="331"/>
      <c r="Q111" s="331"/>
      <c r="R111" s="331"/>
      <c r="S111" s="331"/>
      <c r="T111" s="331"/>
      <c r="U111" s="331"/>
      <c r="V111" s="331"/>
      <c r="W111" s="331"/>
      <c r="X111" s="331"/>
      <c r="Y111" s="331"/>
      <c r="Z111" s="331"/>
    </row>
    <row r="112" ht="15.75" customHeight="1">
      <c r="A112" s="331"/>
      <c r="B112" s="331"/>
      <c r="C112" s="331"/>
      <c r="D112" s="331"/>
      <c r="E112" s="331"/>
      <c r="F112" s="331"/>
      <c r="G112" s="331"/>
      <c r="H112" s="331"/>
      <c r="I112" s="331"/>
      <c r="J112" s="331"/>
      <c r="K112" s="331"/>
      <c r="L112" s="331"/>
      <c r="M112" s="331"/>
      <c r="N112" s="331"/>
      <c r="O112" s="331"/>
      <c r="P112" s="331"/>
      <c r="Q112" s="331"/>
      <c r="R112" s="331"/>
      <c r="S112" s="331"/>
      <c r="T112" s="331"/>
      <c r="U112" s="331"/>
      <c r="V112" s="331"/>
      <c r="W112" s="331"/>
      <c r="X112" s="331"/>
      <c r="Y112" s="331"/>
      <c r="Z112" s="331"/>
    </row>
    <row r="113" ht="15.75" customHeight="1">
      <c r="A113" s="331"/>
      <c r="B113" s="331"/>
      <c r="C113" s="331"/>
      <c r="D113" s="331"/>
      <c r="E113" s="331"/>
      <c r="F113" s="331"/>
      <c r="G113" s="331"/>
      <c r="H113" s="331"/>
      <c r="I113" s="331"/>
      <c r="J113" s="331"/>
      <c r="K113" s="331"/>
      <c r="L113" s="331"/>
      <c r="M113" s="331"/>
      <c r="N113" s="331"/>
      <c r="O113" s="331"/>
      <c r="P113" s="331"/>
      <c r="Q113" s="331"/>
      <c r="R113" s="331"/>
      <c r="S113" s="331"/>
      <c r="T113" s="331"/>
      <c r="U113" s="331"/>
      <c r="V113" s="331"/>
      <c r="W113" s="331"/>
      <c r="X113" s="331"/>
      <c r="Y113" s="331"/>
      <c r="Z113" s="331"/>
    </row>
    <row r="114" ht="15.75" customHeight="1">
      <c r="A114" s="331"/>
      <c r="B114" s="331"/>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row>
    <row r="115" ht="15.75" customHeight="1">
      <c r="A115" s="331"/>
      <c r="B115" s="331"/>
      <c r="C115" s="331"/>
      <c r="D115" s="331"/>
      <c r="E115" s="331"/>
      <c r="F115" s="331"/>
      <c r="G115" s="331"/>
      <c r="H115" s="331"/>
      <c r="I115" s="331"/>
      <c r="J115" s="331"/>
      <c r="K115" s="331"/>
      <c r="L115" s="331"/>
      <c r="M115" s="331"/>
      <c r="N115" s="331"/>
      <c r="O115" s="331"/>
      <c r="P115" s="331"/>
      <c r="Q115" s="331"/>
      <c r="R115" s="331"/>
      <c r="S115" s="331"/>
      <c r="T115" s="331"/>
      <c r="U115" s="331"/>
      <c r="V115" s="331"/>
      <c r="W115" s="331"/>
      <c r="X115" s="331"/>
      <c r="Y115" s="331"/>
      <c r="Z115" s="331"/>
    </row>
    <row r="116" ht="15.75" customHeight="1">
      <c r="A116" s="331"/>
      <c r="B116" s="331"/>
      <c r="C116" s="331"/>
      <c r="D116" s="331"/>
      <c r="E116" s="331"/>
      <c r="F116" s="331"/>
      <c r="G116" s="331"/>
      <c r="H116" s="331"/>
      <c r="I116" s="331"/>
      <c r="J116" s="331"/>
      <c r="K116" s="331"/>
      <c r="L116" s="331"/>
      <c r="M116" s="331"/>
      <c r="N116" s="331"/>
      <c r="O116" s="331"/>
      <c r="P116" s="331"/>
      <c r="Q116" s="331"/>
      <c r="R116" s="331"/>
      <c r="S116" s="331"/>
      <c r="T116" s="331"/>
      <c r="U116" s="331"/>
      <c r="V116" s="331"/>
      <c r="W116" s="331"/>
      <c r="X116" s="331"/>
      <c r="Y116" s="331"/>
      <c r="Z116" s="331"/>
    </row>
    <row r="117" ht="15.75" customHeight="1">
      <c r="A117" s="331"/>
      <c r="B117" s="331"/>
      <c r="C117" s="331"/>
      <c r="D117" s="331"/>
      <c r="E117" s="331"/>
      <c r="F117" s="331"/>
      <c r="G117" s="331"/>
      <c r="H117" s="331"/>
      <c r="I117" s="331"/>
      <c r="J117" s="331"/>
      <c r="K117" s="331"/>
      <c r="L117" s="331"/>
      <c r="M117" s="331"/>
      <c r="N117" s="331"/>
      <c r="O117" s="331"/>
      <c r="P117" s="331"/>
      <c r="Q117" s="331"/>
      <c r="R117" s="331"/>
      <c r="S117" s="331"/>
      <c r="T117" s="331"/>
      <c r="U117" s="331"/>
      <c r="V117" s="331"/>
      <c r="W117" s="331"/>
      <c r="X117" s="331"/>
      <c r="Y117" s="331"/>
      <c r="Z117" s="331"/>
    </row>
    <row r="118" ht="15.75" customHeight="1">
      <c r="A118" s="331"/>
      <c r="B118" s="331"/>
      <c r="C118" s="331"/>
      <c r="D118" s="331"/>
      <c r="E118" s="331"/>
      <c r="F118" s="331"/>
      <c r="G118" s="331"/>
      <c r="H118" s="331"/>
      <c r="I118" s="331"/>
      <c r="J118" s="331"/>
      <c r="K118" s="331"/>
      <c r="L118" s="331"/>
      <c r="M118" s="331"/>
      <c r="N118" s="331"/>
      <c r="O118" s="331"/>
      <c r="P118" s="331"/>
      <c r="Q118" s="331"/>
      <c r="R118" s="331"/>
      <c r="S118" s="331"/>
      <c r="T118" s="331"/>
      <c r="U118" s="331"/>
      <c r="V118" s="331"/>
      <c r="W118" s="331"/>
      <c r="X118" s="331"/>
      <c r="Y118" s="331"/>
      <c r="Z118" s="331"/>
    </row>
    <row r="119" ht="15.75" customHeight="1">
      <c r="A119" s="331"/>
      <c r="B119" s="331"/>
      <c r="C119" s="331"/>
      <c r="D119" s="331"/>
      <c r="E119" s="331"/>
      <c r="F119" s="331"/>
      <c r="G119" s="331"/>
      <c r="H119" s="331"/>
      <c r="I119" s="331"/>
      <c r="J119" s="331"/>
      <c r="K119" s="331"/>
      <c r="L119" s="331"/>
      <c r="M119" s="331"/>
      <c r="N119" s="331"/>
      <c r="O119" s="331"/>
      <c r="P119" s="331"/>
      <c r="Q119" s="331"/>
      <c r="R119" s="331"/>
      <c r="S119" s="331"/>
      <c r="T119" s="331"/>
      <c r="U119" s="331"/>
      <c r="V119" s="331"/>
      <c r="W119" s="331"/>
      <c r="X119" s="331"/>
      <c r="Y119" s="331"/>
      <c r="Z119" s="331"/>
    </row>
    <row r="120" ht="15.75" customHeight="1">
      <c r="A120" s="331"/>
      <c r="B120" s="331"/>
      <c r="C120" s="331"/>
      <c r="D120" s="331"/>
      <c r="E120" s="331"/>
      <c r="F120" s="331"/>
      <c r="G120" s="331"/>
      <c r="H120" s="331"/>
      <c r="I120" s="331"/>
      <c r="J120" s="331"/>
      <c r="K120" s="331"/>
      <c r="L120" s="331"/>
      <c r="M120" s="331"/>
      <c r="N120" s="331"/>
      <c r="O120" s="331"/>
      <c r="P120" s="331"/>
      <c r="Q120" s="331"/>
      <c r="R120" s="331"/>
      <c r="S120" s="331"/>
      <c r="T120" s="331"/>
      <c r="U120" s="331"/>
      <c r="V120" s="331"/>
      <c r="W120" s="331"/>
      <c r="X120" s="331"/>
      <c r="Y120" s="331"/>
      <c r="Z120" s="331"/>
    </row>
    <row r="121" ht="15.75" customHeight="1">
      <c r="A121" s="331"/>
      <c r="B121" s="331"/>
      <c r="C121" s="331"/>
      <c r="D121" s="331"/>
      <c r="E121" s="331"/>
      <c r="F121" s="331"/>
      <c r="G121" s="331"/>
      <c r="H121" s="331"/>
      <c r="I121" s="331"/>
      <c r="J121" s="331"/>
      <c r="K121" s="331"/>
      <c r="L121" s="331"/>
      <c r="M121" s="331"/>
      <c r="N121" s="331"/>
      <c r="O121" s="331"/>
      <c r="P121" s="331"/>
      <c r="Q121" s="331"/>
      <c r="R121" s="331"/>
      <c r="S121" s="331"/>
      <c r="T121" s="331"/>
      <c r="U121" s="331"/>
      <c r="V121" s="331"/>
      <c r="W121" s="331"/>
      <c r="X121" s="331"/>
      <c r="Y121" s="331"/>
      <c r="Z121" s="331"/>
    </row>
    <row r="122" ht="15.75" customHeight="1">
      <c r="A122" s="331"/>
      <c r="B122" s="331"/>
      <c r="C122" s="331"/>
      <c r="D122" s="331"/>
      <c r="E122" s="331"/>
      <c r="F122" s="331"/>
      <c r="G122" s="331"/>
      <c r="H122" s="331"/>
      <c r="I122" s="331"/>
      <c r="J122" s="331"/>
      <c r="K122" s="331"/>
      <c r="L122" s="331"/>
      <c r="M122" s="331"/>
      <c r="N122" s="331"/>
      <c r="O122" s="331"/>
      <c r="P122" s="331"/>
      <c r="Q122" s="331"/>
      <c r="R122" s="331"/>
      <c r="S122" s="331"/>
      <c r="T122" s="331"/>
      <c r="U122" s="331"/>
      <c r="V122" s="331"/>
      <c r="W122" s="331"/>
      <c r="X122" s="331"/>
      <c r="Y122" s="331"/>
      <c r="Z122" s="331"/>
    </row>
    <row r="123" ht="15.75" customHeight="1">
      <c r="A123" s="331"/>
      <c r="B123" s="331"/>
      <c r="C123" s="331"/>
      <c r="D123" s="331"/>
      <c r="E123" s="331"/>
      <c r="F123" s="331"/>
      <c r="G123" s="331"/>
      <c r="H123" s="331"/>
      <c r="I123" s="331"/>
      <c r="J123" s="331"/>
      <c r="K123" s="331"/>
      <c r="L123" s="331"/>
      <c r="M123" s="331"/>
      <c r="N123" s="331"/>
      <c r="O123" s="331"/>
      <c r="P123" s="331"/>
      <c r="Q123" s="331"/>
      <c r="R123" s="331"/>
      <c r="S123" s="331"/>
      <c r="T123" s="331"/>
      <c r="U123" s="331"/>
      <c r="V123" s="331"/>
      <c r="W123" s="331"/>
      <c r="X123" s="331"/>
      <c r="Y123" s="331"/>
      <c r="Z123" s="331"/>
    </row>
    <row r="124" ht="15.75" customHeight="1">
      <c r="A124" s="331"/>
      <c r="B124" s="331"/>
      <c r="C124" s="331"/>
      <c r="D124" s="331"/>
      <c r="E124" s="331"/>
      <c r="F124" s="331"/>
      <c r="G124" s="331"/>
      <c r="H124" s="331"/>
      <c r="I124" s="331"/>
      <c r="J124" s="331"/>
      <c r="K124" s="331"/>
      <c r="L124" s="331"/>
      <c r="M124" s="331"/>
      <c r="N124" s="331"/>
      <c r="O124" s="331"/>
      <c r="P124" s="331"/>
      <c r="Q124" s="331"/>
      <c r="R124" s="331"/>
      <c r="S124" s="331"/>
      <c r="T124" s="331"/>
      <c r="U124" s="331"/>
      <c r="V124" s="331"/>
      <c r="W124" s="331"/>
      <c r="X124" s="331"/>
      <c r="Y124" s="331"/>
      <c r="Z124" s="331"/>
    </row>
    <row r="125" ht="15.75" customHeight="1">
      <c r="A125" s="331"/>
      <c r="B125" s="331"/>
      <c r="C125" s="331"/>
      <c r="D125" s="331"/>
      <c r="E125" s="331"/>
      <c r="F125" s="331"/>
      <c r="G125" s="331"/>
      <c r="H125" s="331"/>
      <c r="I125" s="331"/>
      <c r="J125" s="331"/>
      <c r="K125" s="331"/>
      <c r="L125" s="331"/>
      <c r="M125" s="331"/>
      <c r="N125" s="331"/>
      <c r="O125" s="331"/>
      <c r="P125" s="331"/>
      <c r="Q125" s="331"/>
      <c r="R125" s="331"/>
      <c r="S125" s="331"/>
      <c r="T125" s="331"/>
      <c r="U125" s="331"/>
      <c r="V125" s="331"/>
      <c r="W125" s="331"/>
      <c r="X125" s="331"/>
      <c r="Y125" s="331"/>
      <c r="Z125" s="331"/>
    </row>
    <row r="126" ht="15.75" customHeight="1">
      <c r="A126" s="331"/>
      <c r="B126" s="331"/>
      <c r="C126" s="331"/>
      <c r="D126" s="331"/>
      <c r="E126" s="331"/>
      <c r="F126" s="331"/>
      <c r="G126" s="331"/>
      <c r="H126" s="331"/>
      <c r="I126" s="331"/>
      <c r="J126" s="331"/>
      <c r="K126" s="331"/>
      <c r="L126" s="331"/>
      <c r="M126" s="331"/>
      <c r="N126" s="331"/>
      <c r="O126" s="331"/>
      <c r="P126" s="331"/>
      <c r="Q126" s="331"/>
      <c r="R126" s="331"/>
      <c r="S126" s="331"/>
      <c r="T126" s="331"/>
      <c r="U126" s="331"/>
      <c r="V126" s="331"/>
      <c r="W126" s="331"/>
      <c r="X126" s="331"/>
      <c r="Y126" s="331"/>
      <c r="Z126" s="331"/>
    </row>
    <row r="127" ht="15.75" customHeight="1">
      <c r="A127" s="331"/>
      <c r="B127" s="331"/>
      <c r="C127" s="331"/>
      <c r="D127" s="331"/>
      <c r="E127" s="331"/>
      <c r="F127" s="331"/>
      <c r="G127" s="331"/>
      <c r="H127" s="331"/>
      <c r="I127" s="331"/>
      <c r="J127" s="331"/>
      <c r="K127" s="331"/>
      <c r="L127" s="331"/>
      <c r="M127" s="331"/>
      <c r="N127" s="331"/>
      <c r="O127" s="331"/>
      <c r="P127" s="331"/>
      <c r="Q127" s="331"/>
      <c r="R127" s="331"/>
      <c r="S127" s="331"/>
      <c r="T127" s="331"/>
      <c r="U127" s="331"/>
      <c r="V127" s="331"/>
      <c r="W127" s="331"/>
      <c r="X127" s="331"/>
      <c r="Y127" s="331"/>
      <c r="Z127" s="331"/>
    </row>
    <row r="128" ht="15.75" customHeight="1">
      <c r="A128" s="331"/>
      <c r="B128" s="331"/>
      <c r="C128" s="331"/>
      <c r="D128" s="331"/>
      <c r="E128" s="331"/>
      <c r="F128" s="331"/>
      <c r="G128" s="331"/>
      <c r="H128" s="331"/>
      <c r="I128" s="331"/>
      <c r="J128" s="331"/>
      <c r="K128" s="331"/>
      <c r="L128" s="331"/>
      <c r="M128" s="331"/>
      <c r="N128" s="331"/>
      <c r="O128" s="331"/>
      <c r="P128" s="331"/>
      <c r="Q128" s="331"/>
      <c r="R128" s="331"/>
      <c r="S128" s="331"/>
      <c r="T128" s="331"/>
      <c r="U128" s="331"/>
      <c r="V128" s="331"/>
      <c r="W128" s="331"/>
      <c r="X128" s="331"/>
      <c r="Y128" s="331"/>
      <c r="Z128" s="331"/>
    </row>
    <row r="129" ht="15.75" customHeight="1">
      <c r="A129" s="331"/>
      <c r="B129" s="331"/>
      <c r="C129" s="331"/>
      <c r="D129" s="331"/>
      <c r="E129" s="331"/>
      <c r="F129" s="331"/>
      <c r="G129" s="331"/>
      <c r="H129" s="331"/>
      <c r="I129" s="331"/>
      <c r="J129" s="331"/>
      <c r="K129" s="331"/>
      <c r="L129" s="331"/>
      <c r="M129" s="331"/>
      <c r="N129" s="331"/>
      <c r="O129" s="331"/>
      <c r="P129" s="331"/>
      <c r="Q129" s="331"/>
      <c r="R129" s="331"/>
      <c r="S129" s="331"/>
      <c r="T129" s="331"/>
      <c r="U129" s="331"/>
      <c r="V129" s="331"/>
      <c r="W129" s="331"/>
      <c r="X129" s="331"/>
      <c r="Y129" s="331"/>
      <c r="Z129" s="331"/>
    </row>
    <row r="130" ht="15.75" customHeight="1">
      <c r="A130" s="331"/>
      <c r="B130" s="331"/>
      <c r="C130" s="331"/>
      <c r="D130" s="331"/>
      <c r="E130" s="331"/>
      <c r="F130" s="331"/>
      <c r="G130" s="331"/>
      <c r="H130" s="331"/>
      <c r="I130" s="331"/>
      <c r="J130" s="331"/>
      <c r="K130" s="331"/>
      <c r="L130" s="331"/>
      <c r="M130" s="331"/>
      <c r="N130" s="331"/>
      <c r="O130" s="331"/>
      <c r="P130" s="331"/>
      <c r="Q130" s="331"/>
      <c r="R130" s="331"/>
      <c r="S130" s="331"/>
      <c r="T130" s="331"/>
      <c r="U130" s="331"/>
      <c r="V130" s="331"/>
      <c r="W130" s="331"/>
      <c r="X130" s="331"/>
      <c r="Y130" s="331"/>
      <c r="Z130" s="331"/>
    </row>
    <row r="131" ht="15.75" customHeight="1">
      <c r="A131" s="331"/>
      <c r="B131" s="331"/>
      <c r="C131" s="331"/>
      <c r="D131" s="331"/>
      <c r="E131" s="331"/>
      <c r="F131" s="331"/>
      <c r="G131" s="331"/>
      <c r="H131" s="331"/>
      <c r="I131" s="331"/>
      <c r="J131" s="331"/>
      <c r="K131" s="331"/>
      <c r="L131" s="331"/>
      <c r="M131" s="331"/>
      <c r="N131" s="331"/>
      <c r="O131" s="331"/>
      <c r="P131" s="331"/>
      <c r="Q131" s="331"/>
      <c r="R131" s="331"/>
      <c r="S131" s="331"/>
      <c r="T131" s="331"/>
      <c r="U131" s="331"/>
      <c r="V131" s="331"/>
      <c r="W131" s="331"/>
      <c r="X131" s="331"/>
      <c r="Y131" s="331"/>
      <c r="Z131" s="331"/>
    </row>
    <row r="132" ht="15.75" customHeight="1">
      <c r="A132" s="331"/>
      <c r="B132" s="331"/>
      <c r="C132" s="331"/>
      <c r="D132" s="331"/>
      <c r="E132" s="331"/>
      <c r="F132" s="331"/>
      <c r="G132" s="331"/>
      <c r="H132" s="331"/>
      <c r="I132" s="331"/>
      <c r="J132" s="331"/>
      <c r="K132" s="331"/>
      <c r="L132" s="331"/>
      <c r="M132" s="331"/>
      <c r="N132" s="331"/>
      <c r="O132" s="331"/>
      <c r="P132" s="331"/>
      <c r="Q132" s="331"/>
      <c r="R132" s="331"/>
      <c r="S132" s="331"/>
      <c r="T132" s="331"/>
      <c r="U132" s="331"/>
      <c r="V132" s="331"/>
      <c r="W132" s="331"/>
      <c r="X132" s="331"/>
      <c r="Y132" s="331"/>
      <c r="Z132" s="331"/>
    </row>
    <row r="133" ht="15.75" customHeight="1">
      <c r="A133" s="331"/>
      <c r="B133" s="331"/>
      <c r="C133" s="331"/>
      <c r="D133" s="331"/>
      <c r="E133" s="331"/>
      <c r="F133" s="331"/>
      <c r="G133" s="331"/>
      <c r="H133" s="331"/>
      <c r="I133" s="331"/>
      <c r="J133" s="331"/>
      <c r="K133" s="331"/>
      <c r="L133" s="331"/>
      <c r="M133" s="331"/>
      <c r="N133" s="331"/>
      <c r="O133" s="331"/>
      <c r="P133" s="331"/>
      <c r="Q133" s="331"/>
      <c r="R133" s="331"/>
      <c r="S133" s="331"/>
      <c r="T133" s="331"/>
      <c r="U133" s="331"/>
      <c r="V133" s="331"/>
      <c r="W133" s="331"/>
      <c r="X133" s="331"/>
      <c r="Y133" s="331"/>
      <c r="Z133" s="331"/>
    </row>
    <row r="134" ht="15.75" customHeight="1">
      <c r="A134" s="331"/>
      <c r="B134" s="331"/>
      <c r="C134" s="331"/>
      <c r="D134" s="331"/>
      <c r="E134" s="331"/>
      <c r="F134" s="331"/>
      <c r="G134" s="331"/>
      <c r="H134" s="331"/>
      <c r="I134" s="331"/>
      <c r="J134" s="331"/>
      <c r="K134" s="331"/>
      <c r="L134" s="331"/>
      <c r="M134" s="331"/>
      <c r="N134" s="331"/>
      <c r="O134" s="331"/>
      <c r="P134" s="331"/>
      <c r="Q134" s="331"/>
      <c r="R134" s="331"/>
      <c r="S134" s="331"/>
      <c r="T134" s="331"/>
      <c r="U134" s="331"/>
      <c r="V134" s="331"/>
      <c r="W134" s="331"/>
      <c r="X134" s="331"/>
      <c r="Y134" s="331"/>
      <c r="Z134" s="331"/>
    </row>
    <row r="135" ht="15.75" customHeight="1">
      <c r="A135" s="331"/>
      <c r="B135" s="331"/>
      <c r="C135" s="331"/>
      <c r="D135" s="331"/>
      <c r="E135" s="331"/>
      <c r="F135" s="331"/>
      <c r="G135" s="331"/>
      <c r="H135" s="331"/>
      <c r="I135" s="331"/>
      <c r="J135" s="331"/>
      <c r="K135" s="331"/>
      <c r="L135" s="331"/>
      <c r="M135" s="331"/>
      <c r="N135" s="331"/>
      <c r="O135" s="331"/>
      <c r="P135" s="331"/>
      <c r="Q135" s="331"/>
      <c r="R135" s="331"/>
      <c r="S135" s="331"/>
      <c r="T135" s="331"/>
      <c r="U135" s="331"/>
      <c r="V135" s="331"/>
      <c r="W135" s="331"/>
      <c r="X135" s="331"/>
      <c r="Y135" s="331"/>
      <c r="Z135" s="331"/>
    </row>
    <row r="136" ht="15.75" customHeight="1">
      <c r="A136" s="331"/>
      <c r="B136" s="331"/>
      <c r="C136" s="331"/>
      <c r="D136" s="331"/>
      <c r="E136" s="331"/>
      <c r="F136" s="331"/>
      <c r="G136" s="331"/>
      <c r="H136" s="331"/>
      <c r="I136" s="331"/>
      <c r="J136" s="331"/>
      <c r="K136" s="331"/>
      <c r="L136" s="331"/>
      <c r="M136" s="331"/>
      <c r="N136" s="331"/>
      <c r="O136" s="331"/>
      <c r="P136" s="331"/>
      <c r="Q136" s="331"/>
      <c r="R136" s="331"/>
      <c r="S136" s="331"/>
      <c r="T136" s="331"/>
      <c r="U136" s="331"/>
      <c r="V136" s="331"/>
      <c r="W136" s="331"/>
      <c r="X136" s="331"/>
      <c r="Y136" s="331"/>
      <c r="Z136" s="331"/>
    </row>
    <row r="137" ht="15.75" customHeight="1">
      <c r="A137" s="331"/>
      <c r="B137" s="331"/>
      <c r="C137" s="331"/>
      <c r="D137" s="331"/>
      <c r="E137" s="331"/>
      <c r="F137" s="331"/>
      <c r="G137" s="331"/>
      <c r="H137" s="331"/>
      <c r="I137" s="331"/>
      <c r="J137" s="331"/>
      <c r="K137" s="331"/>
      <c r="L137" s="331"/>
      <c r="M137" s="331"/>
      <c r="N137" s="331"/>
      <c r="O137" s="331"/>
      <c r="P137" s="331"/>
      <c r="Q137" s="331"/>
      <c r="R137" s="331"/>
      <c r="S137" s="331"/>
      <c r="T137" s="331"/>
      <c r="U137" s="331"/>
      <c r="V137" s="331"/>
      <c r="W137" s="331"/>
      <c r="X137" s="331"/>
      <c r="Y137" s="331"/>
      <c r="Z137" s="331"/>
    </row>
    <row r="138" ht="15.75" customHeight="1">
      <c r="A138" s="331"/>
      <c r="B138" s="331"/>
      <c r="C138" s="331"/>
      <c r="D138" s="331"/>
      <c r="E138" s="331"/>
      <c r="F138" s="331"/>
      <c r="G138" s="331"/>
      <c r="H138" s="331"/>
      <c r="I138" s="331"/>
      <c r="J138" s="331"/>
      <c r="K138" s="331"/>
      <c r="L138" s="331"/>
      <c r="M138" s="331"/>
      <c r="N138" s="331"/>
      <c r="O138" s="331"/>
      <c r="P138" s="331"/>
      <c r="Q138" s="331"/>
      <c r="R138" s="331"/>
      <c r="S138" s="331"/>
      <c r="T138" s="331"/>
      <c r="U138" s="331"/>
      <c r="V138" s="331"/>
      <c r="W138" s="331"/>
      <c r="X138" s="331"/>
      <c r="Y138" s="331"/>
      <c r="Z138" s="331"/>
    </row>
    <row r="139" ht="15.75" customHeight="1">
      <c r="A139" s="331"/>
      <c r="B139" s="331"/>
      <c r="C139" s="331"/>
      <c r="D139" s="331"/>
      <c r="E139" s="331"/>
      <c r="F139" s="331"/>
      <c r="G139" s="331"/>
      <c r="H139" s="331"/>
      <c r="I139" s="331"/>
      <c r="J139" s="331"/>
      <c r="K139" s="331"/>
      <c r="L139" s="331"/>
      <c r="M139" s="331"/>
      <c r="N139" s="331"/>
      <c r="O139" s="331"/>
      <c r="P139" s="331"/>
      <c r="Q139" s="331"/>
      <c r="R139" s="331"/>
      <c r="S139" s="331"/>
      <c r="T139" s="331"/>
      <c r="U139" s="331"/>
      <c r="V139" s="331"/>
      <c r="W139" s="331"/>
      <c r="X139" s="331"/>
      <c r="Y139" s="331"/>
      <c r="Z139" s="331"/>
    </row>
    <row r="140" ht="15.75" customHeight="1">
      <c r="A140" s="331"/>
      <c r="B140" s="331"/>
      <c r="C140" s="331"/>
      <c r="D140" s="331"/>
      <c r="E140" s="331"/>
      <c r="F140" s="331"/>
      <c r="G140" s="331"/>
      <c r="H140" s="331"/>
      <c r="I140" s="331"/>
      <c r="J140" s="331"/>
      <c r="K140" s="331"/>
      <c r="L140" s="331"/>
      <c r="M140" s="331"/>
      <c r="N140" s="331"/>
      <c r="O140" s="331"/>
      <c r="P140" s="331"/>
      <c r="Q140" s="331"/>
      <c r="R140" s="331"/>
      <c r="S140" s="331"/>
      <c r="T140" s="331"/>
      <c r="U140" s="331"/>
      <c r="V140" s="331"/>
      <c r="W140" s="331"/>
      <c r="X140" s="331"/>
      <c r="Y140" s="331"/>
      <c r="Z140" s="331"/>
    </row>
    <row r="141" ht="15.75" customHeight="1">
      <c r="A141" s="331"/>
      <c r="B141" s="331"/>
      <c r="C141" s="331"/>
      <c r="D141" s="331"/>
      <c r="E141" s="331"/>
      <c r="F141" s="331"/>
      <c r="G141" s="331"/>
      <c r="H141" s="331"/>
      <c r="I141" s="331"/>
      <c r="J141" s="331"/>
      <c r="K141" s="331"/>
      <c r="L141" s="331"/>
      <c r="M141" s="331"/>
      <c r="N141" s="331"/>
      <c r="O141" s="331"/>
      <c r="P141" s="331"/>
      <c r="Q141" s="331"/>
      <c r="R141" s="331"/>
      <c r="S141" s="331"/>
      <c r="T141" s="331"/>
      <c r="U141" s="331"/>
      <c r="V141" s="331"/>
      <c r="W141" s="331"/>
      <c r="X141" s="331"/>
      <c r="Y141" s="331"/>
      <c r="Z141" s="331"/>
    </row>
    <row r="142" ht="15.75" customHeight="1">
      <c r="A142" s="331"/>
      <c r="B142" s="331"/>
      <c r="C142" s="331"/>
      <c r="D142" s="331"/>
      <c r="E142" s="331"/>
      <c r="F142" s="331"/>
      <c r="G142" s="331"/>
      <c r="H142" s="331"/>
      <c r="I142" s="331"/>
      <c r="J142" s="331"/>
      <c r="K142" s="331"/>
      <c r="L142" s="331"/>
      <c r="M142" s="331"/>
      <c r="N142" s="331"/>
      <c r="O142" s="331"/>
      <c r="P142" s="331"/>
      <c r="Q142" s="331"/>
      <c r="R142" s="331"/>
      <c r="S142" s="331"/>
      <c r="T142" s="331"/>
      <c r="U142" s="331"/>
      <c r="V142" s="331"/>
      <c r="W142" s="331"/>
      <c r="X142" s="331"/>
      <c r="Y142" s="331"/>
      <c r="Z142" s="331"/>
    </row>
    <row r="143" ht="15.75" customHeight="1">
      <c r="A143" s="331"/>
      <c r="B143" s="331"/>
      <c r="C143" s="331"/>
      <c r="D143" s="331"/>
      <c r="E143" s="331"/>
      <c r="F143" s="331"/>
      <c r="G143" s="331"/>
      <c r="H143" s="331"/>
      <c r="I143" s="331"/>
      <c r="J143" s="331"/>
      <c r="K143" s="331"/>
      <c r="L143" s="331"/>
      <c r="M143" s="331"/>
      <c r="N143" s="331"/>
      <c r="O143" s="331"/>
      <c r="P143" s="331"/>
      <c r="Q143" s="331"/>
      <c r="R143" s="331"/>
      <c r="S143" s="331"/>
      <c r="T143" s="331"/>
      <c r="U143" s="331"/>
      <c r="V143" s="331"/>
      <c r="W143" s="331"/>
      <c r="X143" s="331"/>
      <c r="Y143" s="331"/>
      <c r="Z143" s="331"/>
    </row>
    <row r="144" ht="15.75" customHeight="1">
      <c r="A144" s="331"/>
      <c r="B144" s="331"/>
      <c r="C144" s="331"/>
      <c r="D144" s="331"/>
      <c r="E144" s="331"/>
      <c r="F144" s="331"/>
      <c r="G144" s="331"/>
      <c r="H144" s="331"/>
      <c r="I144" s="331"/>
      <c r="J144" s="331"/>
      <c r="K144" s="331"/>
      <c r="L144" s="331"/>
      <c r="M144" s="331"/>
      <c r="N144" s="331"/>
      <c r="O144" s="331"/>
      <c r="P144" s="331"/>
      <c r="Q144" s="331"/>
      <c r="R144" s="331"/>
      <c r="S144" s="331"/>
      <c r="T144" s="331"/>
      <c r="U144" s="331"/>
      <c r="V144" s="331"/>
      <c r="W144" s="331"/>
      <c r="X144" s="331"/>
      <c r="Y144" s="331"/>
      <c r="Z144" s="331"/>
    </row>
    <row r="145" ht="15.75" customHeight="1">
      <c r="A145" s="331"/>
      <c r="B145" s="331"/>
      <c r="C145" s="331"/>
      <c r="D145" s="331"/>
      <c r="E145" s="331"/>
      <c r="F145" s="331"/>
      <c r="G145" s="331"/>
      <c r="H145" s="331"/>
      <c r="I145" s="331"/>
      <c r="J145" s="331"/>
      <c r="K145" s="331"/>
      <c r="L145" s="331"/>
      <c r="M145" s="331"/>
      <c r="N145" s="331"/>
      <c r="O145" s="331"/>
      <c r="P145" s="331"/>
      <c r="Q145" s="331"/>
      <c r="R145" s="331"/>
      <c r="S145" s="331"/>
      <c r="T145" s="331"/>
      <c r="U145" s="331"/>
      <c r="V145" s="331"/>
      <c r="W145" s="331"/>
      <c r="X145" s="331"/>
      <c r="Y145" s="331"/>
      <c r="Z145" s="331"/>
    </row>
    <row r="146" ht="15.75" customHeight="1">
      <c r="A146" s="331"/>
      <c r="B146" s="331"/>
      <c r="C146" s="331"/>
      <c r="D146" s="331"/>
      <c r="E146" s="331"/>
      <c r="F146" s="331"/>
      <c r="G146" s="331"/>
      <c r="H146" s="331"/>
      <c r="I146" s="331"/>
      <c r="J146" s="331"/>
      <c r="K146" s="331"/>
      <c r="L146" s="331"/>
      <c r="M146" s="331"/>
      <c r="N146" s="331"/>
      <c r="O146" s="331"/>
      <c r="P146" s="331"/>
      <c r="Q146" s="331"/>
      <c r="R146" s="331"/>
      <c r="S146" s="331"/>
      <c r="T146" s="331"/>
      <c r="U146" s="331"/>
      <c r="V146" s="331"/>
      <c r="W146" s="331"/>
      <c r="X146" s="331"/>
      <c r="Y146" s="331"/>
      <c r="Z146" s="331"/>
    </row>
    <row r="147" ht="15.75" customHeight="1">
      <c r="A147" s="331"/>
      <c r="B147" s="331"/>
      <c r="C147" s="331"/>
      <c r="D147" s="331"/>
      <c r="E147" s="331"/>
      <c r="F147" s="331"/>
      <c r="G147" s="331"/>
      <c r="H147" s="331"/>
      <c r="I147" s="331"/>
      <c r="J147" s="331"/>
      <c r="K147" s="331"/>
      <c r="L147" s="331"/>
      <c r="M147" s="331"/>
      <c r="N147" s="331"/>
      <c r="O147" s="331"/>
      <c r="P147" s="331"/>
      <c r="Q147" s="331"/>
      <c r="R147" s="331"/>
      <c r="S147" s="331"/>
      <c r="T147" s="331"/>
      <c r="U147" s="331"/>
      <c r="V147" s="331"/>
      <c r="W147" s="331"/>
      <c r="X147" s="331"/>
      <c r="Y147" s="331"/>
      <c r="Z147" s="331"/>
    </row>
    <row r="148" ht="15.75" customHeight="1">
      <c r="A148" s="331"/>
      <c r="B148" s="331"/>
      <c r="C148" s="331"/>
      <c r="D148" s="331"/>
      <c r="E148" s="331"/>
      <c r="F148" s="331"/>
      <c r="G148" s="331"/>
      <c r="H148" s="331"/>
      <c r="I148" s="331"/>
      <c r="J148" s="331"/>
      <c r="K148" s="331"/>
      <c r="L148" s="331"/>
      <c r="M148" s="331"/>
      <c r="N148" s="331"/>
      <c r="O148" s="331"/>
      <c r="P148" s="331"/>
      <c r="Q148" s="331"/>
      <c r="R148" s="331"/>
      <c r="S148" s="331"/>
      <c r="T148" s="331"/>
      <c r="U148" s="331"/>
      <c r="V148" s="331"/>
      <c r="W148" s="331"/>
      <c r="X148" s="331"/>
      <c r="Y148" s="331"/>
      <c r="Z148" s="331"/>
    </row>
    <row r="149" ht="15.75" customHeight="1">
      <c r="A149" s="331"/>
      <c r="B149" s="331"/>
      <c r="C149" s="331"/>
      <c r="D149" s="331"/>
      <c r="E149" s="331"/>
      <c r="F149" s="331"/>
      <c r="G149" s="331"/>
      <c r="H149" s="331"/>
      <c r="I149" s="331"/>
      <c r="J149" s="331"/>
      <c r="K149" s="331"/>
      <c r="L149" s="331"/>
      <c r="M149" s="331"/>
      <c r="N149" s="331"/>
      <c r="O149" s="331"/>
      <c r="P149" s="331"/>
      <c r="Q149" s="331"/>
      <c r="R149" s="331"/>
      <c r="S149" s="331"/>
      <c r="T149" s="331"/>
      <c r="U149" s="331"/>
      <c r="V149" s="331"/>
      <c r="W149" s="331"/>
      <c r="X149" s="331"/>
      <c r="Y149" s="331"/>
      <c r="Z149" s="331"/>
    </row>
    <row r="150" ht="15.75" customHeight="1">
      <c r="A150" s="331"/>
      <c r="B150" s="331"/>
      <c r="C150" s="331"/>
      <c r="D150" s="331"/>
      <c r="E150" s="331"/>
      <c r="F150" s="331"/>
      <c r="G150" s="331"/>
      <c r="H150" s="331"/>
      <c r="I150" s="331"/>
      <c r="J150" s="331"/>
      <c r="K150" s="331"/>
      <c r="L150" s="331"/>
      <c r="M150" s="331"/>
      <c r="N150" s="331"/>
      <c r="O150" s="331"/>
      <c r="P150" s="331"/>
      <c r="Q150" s="331"/>
      <c r="R150" s="331"/>
      <c r="S150" s="331"/>
      <c r="T150" s="331"/>
      <c r="U150" s="331"/>
      <c r="V150" s="331"/>
      <c r="W150" s="331"/>
      <c r="X150" s="331"/>
      <c r="Y150" s="331"/>
      <c r="Z150" s="331"/>
    </row>
    <row r="151" ht="15.75" customHeight="1">
      <c r="A151" s="331"/>
      <c r="B151" s="331"/>
      <c r="C151" s="331"/>
      <c r="D151" s="331"/>
      <c r="E151" s="331"/>
      <c r="F151" s="331"/>
      <c r="G151" s="331"/>
      <c r="H151" s="331"/>
      <c r="I151" s="331"/>
      <c r="J151" s="331"/>
      <c r="K151" s="331"/>
      <c r="L151" s="331"/>
      <c r="M151" s="331"/>
      <c r="N151" s="331"/>
      <c r="O151" s="331"/>
      <c r="P151" s="331"/>
      <c r="Q151" s="331"/>
      <c r="R151" s="331"/>
      <c r="S151" s="331"/>
      <c r="T151" s="331"/>
      <c r="U151" s="331"/>
      <c r="V151" s="331"/>
      <c r="W151" s="331"/>
      <c r="X151" s="331"/>
      <c r="Y151" s="331"/>
      <c r="Z151" s="331"/>
    </row>
    <row r="152" ht="15.75" customHeight="1">
      <c r="A152" s="331"/>
      <c r="B152" s="331"/>
      <c r="C152" s="331"/>
      <c r="D152" s="331"/>
      <c r="E152" s="331"/>
      <c r="F152" s="331"/>
      <c r="G152" s="331"/>
      <c r="H152" s="331"/>
      <c r="I152" s="331"/>
      <c r="J152" s="331"/>
      <c r="K152" s="331"/>
      <c r="L152" s="331"/>
      <c r="M152" s="331"/>
      <c r="N152" s="331"/>
      <c r="O152" s="331"/>
      <c r="P152" s="331"/>
      <c r="Q152" s="331"/>
      <c r="R152" s="331"/>
      <c r="S152" s="331"/>
      <c r="T152" s="331"/>
      <c r="U152" s="331"/>
      <c r="V152" s="331"/>
      <c r="W152" s="331"/>
      <c r="X152" s="331"/>
      <c r="Y152" s="331"/>
      <c r="Z152" s="331"/>
    </row>
    <row r="153" ht="15.75" customHeight="1">
      <c r="A153" s="331"/>
      <c r="B153" s="331"/>
      <c r="C153" s="331"/>
      <c r="D153" s="331"/>
      <c r="E153" s="331"/>
      <c r="F153" s="331"/>
      <c r="G153" s="331"/>
      <c r="H153" s="331"/>
      <c r="I153" s="331"/>
      <c r="J153" s="331"/>
      <c r="K153" s="331"/>
      <c r="L153" s="331"/>
      <c r="M153" s="331"/>
      <c r="N153" s="331"/>
      <c r="O153" s="331"/>
      <c r="P153" s="331"/>
      <c r="Q153" s="331"/>
      <c r="R153" s="331"/>
      <c r="S153" s="331"/>
      <c r="T153" s="331"/>
      <c r="U153" s="331"/>
      <c r="V153" s="331"/>
      <c r="W153" s="331"/>
      <c r="X153" s="331"/>
      <c r="Y153" s="331"/>
      <c r="Z153" s="331"/>
    </row>
    <row r="154" ht="15.75" customHeight="1">
      <c r="A154" s="331"/>
      <c r="B154" s="331"/>
      <c r="C154" s="331"/>
      <c r="D154" s="331"/>
      <c r="E154" s="331"/>
      <c r="F154" s="331"/>
      <c r="G154" s="331"/>
      <c r="H154" s="331"/>
      <c r="I154" s="331"/>
      <c r="J154" s="331"/>
      <c r="K154" s="331"/>
      <c r="L154" s="331"/>
      <c r="M154" s="331"/>
      <c r="N154" s="331"/>
      <c r="O154" s="331"/>
      <c r="P154" s="331"/>
      <c r="Q154" s="331"/>
      <c r="R154" s="331"/>
      <c r="S154" s="331"/>
      <c r="T154" s="331"/>
      <c r="U154" s="331"/>
      <c r="V154" s="331"/>
      <c r="W154" s="331"/>
      <c r="X154" s="331"/>
      <c r="Y154" s="331"/>
      <c r="Z154" s="331"/>
    </row>
    <row r="155" ht="15.75" customHeight="1">
      <c r="A155" s="331"/>
      <c r="B155" s="331"/>
      <c r="C155" s="331"/>
      <c r="D155" s="331"/>
      <c r="E155" s="331"/>
      <c r="F155" s="331"/>
      <c r="G155" s="331"/>
      <c r="H155" s="331"/>
      <c r="I155" s="331"/>
      <c r="J155" s="331"/>
      <c r="K155" s="331"/>
      <c r="L155" s="331"/>
      <c r="M155" s="331"/>
      <c r="N155" s="331"/>
      <c r="O155" s="331"/>
      <c r="P155" s="331"/>
      <c r="Q155" s="331"/>
      <c r="R155" s="331"/>
      <c r="S155" s="331"/>
      <c r="T155" s="331"/>
      <c r="U155" s="331"/>
      <c r="V155" s="331"/>
      <c r="W155" s="331"/>
      <c r="X155" s="331"/>
      <c r="Y155" s="331"/>
      <c r="Z155" s="331"/>
    </row>
    <row r="156" ht="15.75" customHeight="1">
      <c r="A156" s="331"/>
      <c r="B156" s="331"/>
      <c r="C156" s="331"/>
      <c r="D156" s="331"/>
      <c r="E156" s="331"/>
      <c r="F156" s="331"/>
      <c r="G156" s="331"/>
      <c r="H156" s="331"/>
      <c r="I156" s="331"/>
      <c r="J156" s="331"/>
      <c r="K156" s="331"/>
      <c r="L156" s="331"/>
      <c r="M156" s="331"/>
      <c r="N156" s="331"/>
      <c r="O156" s="331"/>
      <c r="P156" s="331"/>
      <c r="Q156" s="331"/>
      <c r="R156" s="331"/>
      <c r="S156" s="331"/>
      <c r="T156" s="331"/>
      <c r="U156" s="331"/>
      <c r="V156" s="331"/>
      <c r="W156" s="331"/>
      <c r="X156" s="331"/>
      <c r="Y156" s="331"/>
      <c r="Z156" s="331"/>
    </row>
    <row r="157" ht="15.75" customHeight="1">
      <c r="A157" s="331"/>
      <c r="B157" s="331"/>
      <c r="C157" s="331"/>
      <c r="D157" s="331"/>
      <c r="E157" s="331"/>
      <c r="F157" s="331"/>
      <c r="G157" s="331"/>
      <c r="H157" s="331"/>
      <c r="I157" s="331"/>
      <c r="J157" s="331"/>
      <c r="K157" s="331"/>
      <c r="L157" s="331"/>
      <c r="M157" s="331"/>
      <c r="N157" s="331"/>
      <c r="O157" s="331"/>
      <c r="P157" s="331"/>
      <c r="Q157" s="331"/>
      <c r="R157" s="331"/>
      <c r="S157" s="331"/>
      <c r="T157" s="331"/>
      <c r="U157" s="331"/>
      <c r="V157" s="331"/>
      <c r="W157" s="331"/>
      <c r="X157" s="331"/>
      <c r="Y157" s="331"/>
      <c r="Z157" s="331"/>
    </row>
    <row r="158" ht="15.75" customHeight="1">
      <c r="A158" s="331"/>
      <c r="B158" s="331"/>
      <c r="C158" s="331"/>
      <c r="D158" s="331"/>
      <c r="E158" s="331"/>
      <c r="F158" s="331"/>
      <c r="G158" s="331"/>
      <c r="H158" s="331"/>
      <c r="I158" s="331"/>
      <c r="J158" s="331"/>
      <c r="K158" s="331"/>
      <c r="L158" s="331"/>
      <c r="M158" s="331"/>
      <c r="N158" s="331"/>
      <c r="O158" s="331"/>
      <c r="P158" s="331"/>
      <c r="Q158" s="331"/>
      <c r="R158" s="331"/>
      <c r="S158" s="331"/>
      <c r="T158" s="331"/>
      <c r="U158" s="331"/>
      <c r="V158" s="331"/>
      <c r="W158" s="331"/>
      <c r="X158" s="331"/>
      <c r="Y158" s="331"/>
      <c r="Z158" s="331"/>
    </row>
    <row r="159" ht="15.75" customHeight="1">
      <c r="A159" s="331"/>
      <c r="B159" s="331"/>
      <c r="C159" s="331"/>
      <c r="D159" s="331"/>
      <c r="E159" s="331"/>
      <c r="F159" s="331"/>
      <c r="G159" s="331"/>
      <c r="H159" s="331"/>
      <c r="I159" s="331"/>
      <c r="J159" s="331"/>
      <c r="K159" s="331"/>
      <c r="L159" s="331"/>
      <c r="M159" s="331"/>
      <c r="N159" s="331"/>
      <c r="O159" s="331"/>
      <c r="P159" s="331"/>
      <c r="Q159" s="331"/>
      <c r="R159" s="331"/>
      <c r="S159" s="331"/>
      <c r="T159" s="331"/>
      <c r="U159" s="331"/>
      <c r="V159" s="331"/>
      <c r="W159" s="331"/>
      <c r="X159" s="331"/>
      <c r="Y159" s="331"/>
      <c r="Z159" s="331"/>
    </row>
    <row r="160" ht="15.75" customHeight="1">
      <c r="A160" s="331"/>
      <c r="B160" s="331"/>
      <c r="C160" s="331"/>
      <c r="D160" s="331"/>
      <c r="E160" s="331"/>
      <c r="F160" s="331"/>
      <c r="G160" s="331"/>
      <c r="H160" s="331"/>
      <c r="I160" s="331"/>
      <c r="J160" s="331"/>
      <c r="K160" s="331"/>
      <c r="L160" s="331"/>
      <c r="M160" s="331"/>
      <c r="N160" s="331"/>
      <c r="O160" s="331"/>
      <c r="P160" s="331"/>
      <c r="Q160" s="331"/>
      <c r="R160" s="331"/>
      <c r="S160" s="331"/>
      <c r="T160" s="331"/>
      <c r="U160" s="331"/>
      <c r="V160" s="331"/>
      <c r="W160" s="331"/>
      <c r="X160" s="331"/>
      <c r="Y160" s="331"/>
      <c r="Z160" s="331"/>
    </row>
    <row r="161" ht="15.75" customHeight="1">
      <c r="A161" s="331"/>
      <c r="B161" s="331"/>
      <c r="C161" s="331"/>
      <c r="D161" s="331"/>
      <c r="E161" s="331"/>
      <c r="F161" s="331"/>
      <c r="G161" s="331"/>
      <c r="H161" s="331"/>
      <c r="I161" s="331"/>
      <c r="J161" s="331"/>
      <c r="K161" s="331"/>
      <c r="L161" s="331"/>
      <c r="M161" s="331"/>
      <c r="N161" s="331"/>
      <c r="O161" s="331"/>
      <c r="P161" s="331"/>
      <c r="Q161" s="331"/>
      <c r="R161" s="331"/>
      <c r="S161" s="331"/>
      <c r="T161" s="331"/>
      <c r="U161" s="331"/>
      <c r="V161" s="331"/>
      <c r="W161" s="331"/>
      <c r="X161" s="331"/>
      <c r="Y161" s="331"/>
      <c r="Z161" s="331"/>
    </row>
    <row r="162" ht="15.75" customHeight="1">
      <c r="A162" s="331"/>
      <c r="B162" s="331"/>
      <c r="C162" s="331"/>
      <c r="D162" s="331"/>
      <c r="E162" s="331"/>
      <c r="F162" s="331"/>
      <c r="G162" s="331"/>
      <c r="H162" s="331"/>
      <c r="I162" s="331"/>
      <c r="J162" s="331"/>
      <c r="K162" s="331"/>
      <c r="L162" s="331"/>
      <c r="M162" s="331"/>
      <c r="N162" s="331"/>
      <c r="O162" s="331"/>
      <c r="P162" s="331"/>
      <c r="Q162" s="331"/>
      <c r="R162" s="331"/>
      <c r="S162" s="331"/>
      <c r="T162" s="331"/>
      <c r="U162" s="331"/>
      <c r="V162" s="331"/>
      <c r="W162" s="331"/>
      <c r="X162" s="331"/>
      <c r="Y162" s="331"/>
      <c r="Z162" s="331"/>
    </row>
    <row r="163" ht="15.75" customHeight="1">
      <c r="A163" s="331"/>
      <c r="B163" s="331"/>
      <c r="C163" s="331"/>
      <c r="D163" s="331"/>
      <c r="E163" s="331"/>
      <c r="F163" s="331"/>
      <c r="G163" s="331"/>
      <c r="H163" s="331"/>
      <c r="I163" s="331"/>
      <c r="J163" s="331"/>
      <c r="K163" s="331"/>
      <c r="L163" s="331"/>
      <c r="M163" s="331"/>
      <c r="N163" s="331"/>
      <c r="O163" s="331"/>
      <c r="P163" s="331"/>
      <c r="Q163" s="331"/>
      <c r="R163" s="331"/>
      <c r="S163" s="331"/>
      <c r="T163" s="331"/>
      <c r="U163" s="331"/>
      <c r="V163" s="331"/>
      <c r="W163" s="331"/>
      <c r="X163" s="331"/>
      <c r="Y163" s="331"/>
      <c r="Z163" s="331"/>
    </row>
    <row r="164" ht="15.75" customHeight="1">
      <c r="A164" s="331"/>
      <c r="B164" s="331"/>
      <c r="C164" s="331"/>
      <c r="D164" s="331"/>
      <c r="E164" s="331"/>
      <c r="F164" s="331"/>
      <c r="G164" s="331"/>
      <c r="H164" s="331"/>
      <c r="I164" s="331"/>
      <c r="J164" s="331"/>
      <c r="K164" s="331"/>
      <c r="L164" s="331"/>
      <c r="M164" s="331"/>
      <c r="N164" s="331"/>
      <c r="O164" s="331"/>
      <c r="P164" s="331"/>
      <c r="Q164" s="331"/>
      <c r="R164" s="331"/>
      <c r="S164" s="331"/>
      <c r="T164" s="331"/>
      <c r="U164" s="331"/>
      <c r="V164" s="331"/>
      <c r="W164" s="331"/>
      <c r="X164" s="331"/>
      <c r="Y164" s="331"/>
      <c r="Z164" s="331"/>
    </row>
    <row r="165" ht="15.75" customHeight="1">
      <c r="A165" s="331"/>
      <c r="B165" s="331"/>
      <c r="C165" s="331"/>
      <c r="D165" s="331"/>
      <c r="E165" s="331"/>
      <c r="F165" s="331"/>
      <c r="G165" s="331"/>
      <c r="H165" s="331"/>
      <c r="I165" s="331"/>
      <c r="J165" s="331"/>
      <c r="K165" s="331"/>
      <c r="L165" s="331"/>
      <c r="M165" s="331"/>
      <c r="N165" s="331"/>
      <c r="O165" s="331"/>
      <c r="P165" s="331"/>
      <c r="Q165" s="331"/>
      <c r="R165" s="331"/>
      <c r="S165" s="331"/>
      <c r="T165" s="331"/>
      <c r="U165" s="331"/>
      <c r="V165" s="331"/>
      <c r="W165" s="331"/>
      <c r="X165" s="331"/>
      <c r="Y165" s="331"/>
      <c r="Z165" s="331"/>
    </row>
    <row r="166" ht="15.75" customHeight="1">
      <c r="A166" s="331"/>
      <c r="B166" s="331"/>
      <c r="C166" s="331"/>
      <c r="D166" s="331"/>
      <c r="E166" s="331"/>
      <c r="F166" s="331"/>
      <c r="G166" s="331"/>
      <c r="H166" s="331"/>
      <c r="I166" s="331"/>
      <c r="J166" s="331"/>
      <c r="K166" s="331"/>
      <c r="L166" s="331"/>
      <c r="M166" s="331"/>
      <c r="N166" s="331"/>
      <c r="O166" s="331"/>
      <c r="P166" s="331"/>
      <c r="Q166" s="331"/>
      <c r="R166" s="331"/>
      <c r="S166" s="331"/>
      <c r="T166" s="331"/>
      <c r="U166" s="331"/>
      <c r="V166" s="331"/>
      <c r="W166" s="331"/>
      <c r="X166" s="331"/>
      <c r="Y166" s="331"/>
      <c r="Z166" s="331"/>
    </row>
    <row r="167" ht="15.75" customHeight="1">
      <c r="A167" s="331"/>
      <c r="B167" s="331"/>
      <c r="C167" s="331"/>
      <c r="D167" s="331"/>
      <c r="E167" s="331"/>
      <c r="F167" s="331"/>
      <c r="G167" s="331"/>
      <c r="H167" s="331"/>
      <c r="I167" s="331"/>
      <c r="J167" s="331"/>
      <c r="K167" s="331"/>
      <c r="L167" s="331"/>
      <c r="M167" s="331"/>
      <c r="N167" s="331"/>
      <c r="O167" s="331"/>
      <c r="P167" s="331"/>
      <c r="Q167" s="331"/>
      <c r="R167" s="331"/>
      <c r="S167" s="331"/>
      <c r="T167" s="331"/>
      <c r="U167" s="331"/>
      <c r="V167" s="331"/>
      <c r="W167" s="331"/>
      <c r="X167" s="331"/>
      <c r="Y167" s="331"/>
      <c r="Z167" s="331"/>
    </row>
    <row r="168" ht="15.75" customHeight="1">
      <c r="A168" s="331"/>
      <c r="B168" s="331"/>
      <c r="C168" s="331"/>
      <c r="D168" s="331"/>
      <c r="E168" s="331"/>
      <c r="F168" s="331"/>
      <c r="G168" s="331"/>
      <c r="H168" s="331"/>
      <c r="I168" s="331"/>
      <c r="J168" s="331"/>
      <c r="K168" s="331"/>
      <c r="L168" s="331"/>
      <c r="M168" s="331"/>
      <c r="N168" s="331"/>
      <c r="O168" s="331"/>
      <c r="P168" s="331"/>
      <c r="Q168" s="331"/>
      <c r="R168" s="331"/>
      <c r="S168" s="331"/>
      <c r="T168" s="331"/>
      <c r="U168" s="331"/>
      <c r="V168" s="331"/>
      <c r="W168" s="331"/>
      <c r="X168" s="331"/>
      <c r="Y168" s="331"/>
      <c r="Z168" s="331"/>
    </row>
    <row r="169" ht="15.75" customHeight="1">
      <c r="A169" s="331"/>
      <c r="B169" s="331"/>
      <c r="C169" s="331"/>
      <c r="D169" s="331"/>
      <c r="E169" s="331"/>
      <c r="F169" s="331"/>
      <c r="G169" s="331"/>
      <c r="H169" s="331"/>
      <c r="I169" s="331"/>
      <c r="J169" s="331"/>
      <c r="K169" s="331"/>
      <c r="L169" s="331"/>
      <c r="M169" s="331"/>
      <c r="N169" s="331"/>
      <c r="O169" s="331"/>
      <c r="P169" s="331"/>
      <c r="Q169" s="331"/>
      <c r="R169" s="331"/>
      <c r="S169" s="331"/>
      <c r="T169" s="331"/>
      <c r="U169" s="331"/>
      <c r="V169" s="331"/>
      <c r="W169" s="331"/>
      <c r="X169" s="331"/>
      <c r="Y169" s="331"/>
      <c r="Z169" s="331"/>
    </row>
    <row r="170" ht="15.75" customHeight="1">
      <c r="A170" s="331"/>
      <c r="B170" s="331"/>
      <c r="C170" s="331"/>
      <c r="D170" s="331"/>
      <c r="E170" s="331"/>
      <c r="F170" s="331"/>
      <c r="G170" s="331"/>
      <c r="H170" s="331"/>
      <c r="I170" s="331"/>
      <c r="J170" s="331"/>
      <c r="K170" s="331"/>
      <c r="L170" s="331"/>
      <c r="M170" s="331"/>
      <c r="N170" s="331"/>
      <c r="O170" s="331"/>
      <c r="P170" s="331"/>
      <c r="Q170" s="331"/>
      <c r="R170" s="331"/>
      <c r="S170" s="331"/>
      <c r="T170" s="331"/>
      <c r="U170" s="331"/>
      <c r="V170" s="331"/>
      <c r="W170" s="331"/>
      <c r="X170" s="331"/>
      <c r="Y170" s="331"/>
      <c r="Z170" s="331"/>
    </row>
    <row r="171" ht="15.75" customHeight="1">
      <c r="A171" s="331"/>
      <c r="B171" s="331"/>
      <c r="C171" s="331"/>
      <c r="D171" s="331"/>
      <c r="E171" s="331"/>
      <c r="F171" s="331"/>
      <c r="G171" s="331"/>
      <c r="H171" s="331"/>
      <c r="I171" s="331"/>
      <c r="J171" s="331"/>
      <c r="K171" s="331"/>
      <c r="L171" s="331"/>
      <c r="M171" s="331"/>
      <c r="N171" s="331"/>
      <c r="O171" s="331"/>
      <c r="P171" s="331"/>
      <c r="Q171" s="331"/>
      <c r="R171" s="331"/>
      <c r="S171" s="331"/>
      <c r="T171" s="331"/>
      <c r="U171" s="331"/>
      <c r="V171" s="331"/>
      <c r="W171" s="331"/>
      <c r="X171" s="331"/>
      <c r="Y171" s="331"/>
      <c r="Z171" s="331"/>
    </row>
    <row r="172" ht="15.75" customHeight="1">
      <c r="A172" s="331"/>
      <c r="B172" s="331"/>
      <c r="C172" s="331"/>
      <c r="D172" s="331"/>
      <c r="E172" s="331"/>
      <c r="F172" s="331"/>
      <c r="G172" s="331"/>
      <c r="H172" s="331"/>
      <c r="I172" s="331"/>
      <c r="J172" s="331"/>
      <c r="K172" s="331"/>
      <c r="L172" s="331"/>
      <c r="M172" s="331"/>
      <c r="N172" s="331"/>
      <c r="O172" s="331"/>
      <c r="P172" s="331"/>
      <c r="Q172" s="331"/>
      <c r="R172" s="331"/>
      <c r="S172" s="331"/>
      <c r="T172" s="331"/>
      <c r="U172" s="331"/>
      <c r="V172" s="331"/>
      <c r="W172" s="331"/>
      <c r="X172" s="331"/>
      <c r="Y172" s="331"/>
      <c r="Z172" s="331"/>
    </row>
    <row r="173" ht="15.75" customHeight="1">
      <c r="A173" s="331"/>
      <c r="B173" s="331"/>
      <c r="C173" s="331"/>
      <c r="D173" s="331"/>
      <c r="E173" s="331"/>
      <c r="F173" s="331"/>
      <c r="G173" s="331"/>
      <c r="H173" s="331"/>
      <c r="I173" s="331"/>
      <c r="J173" s="331"/>
      <c r="K173" s="331"/>
      <c r="L173" s="331"/>
      <c r="M173" s="331"/>
      <c r="N173" s="331"/>
      <c r="O173" s="331"/>
      <c r="P173" s="331"/>
      <c r="Q173" s="331"/>
      <c r="R173" s="331"/>
      <c r="S173" s="331"/>
      <c r="T173" s="331"/>
      <c r="U173" s="331"/>
      <c r="V173" s="331"/>
      <c r="W173" s="331"/>
      <c r="X173" s="331"/>
      <c r="Y173" s="331"/>
      <c r="Z173" s="331"/>
    </row>
    <row r="174" ht="15.75" customHeight="1">
      <c r="A174" s="331"/>
      <c r="B174" s="331"/>
      <c r="C174" s="331"/>
      <c r="D174" s="331"/>
      <c r="E174" s="331"/>
      <c r="F174" s="331"/>
      <c r="G174" s="331"/>
      <c r="H174" s="331"/>
      <c r="I174" s="331"/>
      <c r="J174" s="331"/>
      <c r="K174" s="331"/>
      <c r="L174" s="331"/>
      <c r="M174" s="331"/>
      <c r="N174" s="331"/>
      <c r="O174" s="331"/>
      <c r="P174" s="331"/>
      <c r="Q174" s="331"/>
      <c r="R174" s="331"/>
      <c r="S174" s="331"/>
      <c r="T174" s="331"/>
      <c r="U174" s="331"/>
      <c r="V174" s="331"/>
      <c r="W174" s="331"/>
      <c r="X174" s="331"/>
      <c r="Y174" s="331"/>
      <c r="Z174" s="331"/>
    </row>
    <row r="175" ht="15.75" customHeight="1">
      <c r="A175" s="331"/>
      <c r="B175" s="331"/>
      <c r="C175" s="331"/>
      <c r="D175" s="331"/>
      <c r="E175" s="331"/>
      <c r="F175" s="331"/>
      <c r="G175" s="331"/>
      <c r="H175" s="331"/>
      <c r="I175" s="331"/>
      <c r="J175" s="331"/>
      <c r="K175" s="331"/>
      <c r="L175" s="331"/>
      <c r="M175" s="331"/>
      <c r="N175" s="331"/>
      <c r="O175" s="331"/>
      <c r="P175" s="331"/>
      <c r="Q175" s="331"/>
      <c r="R175" s="331"/>
      <c r="S175" s="331"/>
      <c r="T175" s="331"/>
      <c r="U175" s="331"/>
      <c r="V175" s="331"/>
      <c r="W175" s="331"/>
      <c r="X175" s="331"/>
      <c r="Y175" s="331"/>
      <c r="Z175" s="331"/>
    </row>
    <row r="176" ht="15.75" customHeight="1">
      <c r="A176" s="331"/>
      <c r="B176" s="331"/>
      <c r="C176" s="331"/>
      <c r="D176" s="331"/>
      <c r="E176" s="331"/>
      <c r="F176" s="331"/>
      <c r="G176" s="331"/>
      <c r="H176" s="331"/>
      <c r="I176" s="331"/>
      <c r="J176" s="331"/>
      <c r="K176" s="331"/>
      <c r="L176" s="331"/>
      <c r="M176" s="331"/>
      <c r="N176" s="331"/>
      <c r="O176" s="331"/>
      <c r="P176" s="331"/>
      <c r="Q176" s="331"/>
      <c r="R176" s="331"/>
      <c r="S176" s="331"/>
      <c r="T176" s="331"/>
      <c r="U176" s="331"/>
      <c r="V176" s="331"/>
      <c r="W176" s="331"/>
      <c r="X176" s="331"/>
      <c r="Y176" s="331"/>
      <c r="Z176" s="331"/>
    </row>
    <row r="177" ht="15.75" customHeight="1">
      <c r="A177" s="331"/>
      <c r="B177" s="331"/>
      <c r="C177" s="331"/>
      <c r="D177" s="331"/>
      <c r="E177" s="331"/>
      <c r="F177" s="331"/>
      <c r="G177" s="331"/>
      <c r="H177" s="331"/>
      <c r="I177" s="331"/>
      <c r="J177" s="331"/>
      <c r="K177" s="331"/>
      <c r="L177" s="331"/>
      <c r="M177" s="331"/>
      <c r="N177" s="331"/>
      <c r="O177" s="331"/>
      <c r="P177" s="331"/>
      <c r="Q177" s="331"/>
      <c r="R177" s="331"/>
      <c r="S177" s="331"/>
      <c r="T177" s="331"/>
      <c r="U177" s="331"/>
      <c r="V177" s="331"/>
      <c r="W177" s="331"/>
      <c r="X177" s="331"/>
      <c r="Y177" s="331"/>
      <c r="Z177" s="331"/>
    </row>
    <row r="178" ht="15.75" customHeight="1">
      <c r="A178" s="331"/>
      <c r="B178" s="331"/>
      <c r="C178" s="331"/>
      <c r="D178" s="331"/>
      <c r="E178" s="331"/>
      <c r="F178" s="331"/>
      <c r="G178" s="331"/>
      <c r="H178" s="331"/>
      <c r="I178" s="331"/>
      <c r="J178" s="331"/>
      <c r="K178" s="331"/>
      <c r="L178" s="331"/>
      <c r="M178" s="331"/>
      <c r="N178" s="331"/>
      <c r="O178" s="331"/>
      <c r="P178" s="331"/>
      <c r="Q178" s="331"/>
      <c r="R178" s="331"/>
      <c r="S178" s="331"/>
      <c r="T178" s="331"/>
      <c r="U178" s="331"/>
      <c r="V178" s="331"/>
      <c r="W178" s="331"/>
      <c r="X178" s="331"/>
      <c r="Y178" s="331"/>
      <c r="Z178" s="331"/>
    </row>
    <row r="179" ht="15.75" customHeight="1">
      <c r="A179" s="331"/>
      <c r="B179" s="331"/>
      <c r="C179" s="331"/>
      <c r="D179" s="331"/>
      <c r="E179" s="331"/>
      <c r="F179" s="331"/>
      <c r="G179" s="331"/>
      <c r="H179" s="331"/>
      <c r="I179" s="331"/>
      <c r="J179" s="331"/>
      <c r="K179" s="331"/>
      <c r="L179" s="331"/>
      <c r="M179" s="331"/>
      <c r="N179" s="331"/>
      <c r="O179" s="331"/>
      <c r="P179" s="331"/>
      <c r="Q179" s="331"/>
      <c r="R179" s="331"/>
      <c r="S179" s="331"/>
      <c r="T179" s="331"/>
      <c r="U179" s="331"/>
      <c r="V179" s="331"/>
      <c r="W179" s="331"/>
      <c r="X179" s="331"/>
      <c r="Y179" s="331"/>
      <c r="Z179" s="331"/>
    </row>
    <row r="180" ht="15.75" customHeight="1">
      <c r="A180" s="331"/>
      <c r="B180" s="331"/>
      <c r="C180" s="331"/>
      <c r="D180" s="331"/>
      <c r="E180" s="331"/>
      <c r="F180" s="331"/>
      <c r="G180" s="331"/>
      <c r="H180" s="331"/>
      <c r="I180" s="331"/>
      <c r="J180" s="331"/>
      <c r="K180" s="331"/>
      <c r="L180" s="331"/>
      <c r="M180" s="331"/>
      <c r="N180" s="331"/>
      <c r="O180" s="331"/>
      <c r="P180" s="331"/>
      <c r="Q180" s="331"/>
      <c r="R180" s="331"/>
      <c r="S180" s="331"/>
      <c r="T180" s="331"/>
      <c r="U180" s="331"/>
      <c r="V180" s="331"/>
      <c r="W180" s="331"/>
      <c r="X180" s="331"/>
      <c r="Y180" s="331"/>
      <c r="Z180" s="331"/>
    </row>
    <row r="181" ht="15.75" customHeight="1">
      <c r="A181" s="331"/>
      <c r="B181" s="331"/>
      <c r="C181" s="331"/>
      <c r="D181" s="331"/>
      <c r="E181" s="331"/>
      <c r="F181" s="331"/>
      <c r="G181" s="331"/>
      <c r="H181" s="331"/>
      <c r="I181" s="331"/>
      <c r="J181" s="331"/>
      <c r="K181" s="331"/>
      <c r="L181" s="331"/>
      <c r="M181" s="331"/>
      <c r="N181" s="331"/>
      <c r="O181" s="331"/>
      <c r="P181" s="331"/>
      <c r="Q181" s="331"/>
      <c r="R181" s="331"/>
      <c r="S181" s="331"/>
      <c r="T181" s="331"/>
      <c r="U181" s="331"/>
      <c r="V181" s="331"/>
      <c r="W181" s="331"/>
      <c r="X181" s="331"/>
      <c r="Y181" s="331"/>
      <c r="Z181" s="331"/>
    </row>
    <row r="182" ht="15.75" customHeight="1">
      <c r="A182" s="331"/>
      <c r="B182" s="331"/>
      <c r="C182" s="331"/>
      <c r="D182" s="331"/>
      <c r="E182" s="331"/>
      <c r="F182" s="331"/>
      <c r="G182" s="331"/>
      <c r="H182" s="331"/>
      <c r="I182" s="331"/>
      <c r="J182" s="331"/>
      <c r="K182" s="331"/>
      <c r="L182" s="331"/>
      <c r="M182" s="331"/>
      <c r="N182" s="331"/>
      <c r="O182" s="331"/>
      <c r="P182" s="331"/>
      <c r="Q182" s="331"/>
      <c r="R182" s="331"/>
      <c r="S182" s="331"/>
      <c r="T182" s="331"/>
      <c r="U182" s="331"/>
      <c r="V182" s="331"/>
      <c r="W182" s="331"/>
      <c r="X182" s="331"/>
      <c r="Y182" s="331"/>
      <c r="Z182" s="331"/>
    </row>
    <row r="183" ht="15.75" customHeight="1">
      <c r="A183" s="331"/>
      <c r="B183" s="331"/>
      <c r="C183" s="331"/>
      <c r="D183" s="331"/>
      <c r="E183" s="331"/>
      <c r="F183" s="331"/>
      <c r="G183" s="331"/>
      <c r="H183" s="331"/>
      <c r="I183" s="331"/>
      <c r="J183" s="331"/>
      <c r="K183" s="331"/>
      <c r="L183" s="331"/>
      <c r="M183" s="331"/>
      <c r="N183" s="331"/>
      <c r="O183" s="331"/>
      <c r="P183" s="331"/>
      <c r="Q183" s="331"/>
      <c r="R183" s="331"/>
      <c r="S183" s="331"/>
      <c r="T183" s="331"/>
      <c r="U183" s="331"/>
      <c r="V183" s="331"/>
      <c r="W183" s="331"/>
      <c r="X183" s="331"/>
      <c r="Y183" s="331"/>
      <c r="Z183" s="331"/>
    </row>
    <row r="184" ht="15.75" customHeight="1">
      <c r="A184" s="331"/>
      <c r="B184" s="331"/>
      <c r="C184" s="331"/>
      <c r="D184" s="331"/>
      <c r="E184" s="331"/>
      <c r="F184" s="331"/>
      <c r="G184" s="331"/>
      <c r="H184" s="331"/>
      <c r="I184" s="331"/>
      <c r="J184" s="331"/>
      <c r="K184" s="331"/>
      <c r="L184" s="331"/>
      <c r="M184" s="331"/>
      <c r="N184" s="331"/>
      <c r="O184" s="331"/>
      <c r="P184" s="331"/>
      <c r="Q184" s="331"/>
      <c r="R184" s="331"/>
      <c r="S184" s="331"/>
      <c r="T184" s="331"/>
      <c r="U184" s="331"/>
      <c r="V184" s="331"/>
      <c r="W184" s="331"/>
      <c r="X184" s="331"/>
      <c r="Y184" s="331"/>
      <c r="Z184" s="331"/>
    </row>
    <row r="185" ht="15.75" customHeight="1">
      <c r="A185" s="331"/>
      <c r="B185" s="331"/>
      <c r="C185" s="331"/>
      <c r="D185" s="331"/>
      <c r="E185" s="331"/>
      <c r="F185" s="331"/>
      <c r="G185" s="331"/>
      <c r="H185" s="331"/>
      <c r="I185" s="331"/>
      <c r="J185" s="331"/>
      <c r="K185" s="331"/>
      <c r="L185" s="331"/>
      <c r="M185" s="331"/>
      <c r="N185" s="331"/>
      <c r="O185" s="331"/>
      <c r="P185" s="331"/>
      <c r="Q185" s="331"/>
      <c r="R185" s="331"/>
      <c r="S185" s="331"/>
      <c r="T185" s="331"/>
      <c r="U185" s="331"/>
      <c r="V185" s="331"/>
      <c r="W185" s="331"/>
      <c r="X185" s="331"/>
      <c r="Y185" s="331"/>
      <c r="Z185" s="331"/>
    </row>
    <row r="186" ht="15.75" customHeight="1">
      <c r="A186" s="331"/>
      <c r="B186" s="331"/>
      <c r="C186" s="331"/>
      <c r="D186" s="331"/>
      <c r="E186" s="331"/>
      <c r="F186" s="331"/>
      <c r="G186" s="331"/>
      <c r="H186" s="331"/>
      <c r="I186" s="331"/>
      <c r="J186" s="331"/>
      <c r="K186" s="331"/>
      <c r="L186" s="331"/>
      <c r="M186" s="331"/>
      <c r="N186" s="331"/>
      <c r="O186" s="331"/>
      <c r="P186" s="331"/>
      <c r="Q186" s="331"/>
      <c r="R186" s="331"/>
      <c r="S186" s="331"/>
      <c r="T186" s="331"/>
      <c r="U186" s="331"/>
      <c r="V186" s="331"/>
      <c r="W186" s="331"/>
      <c r="X186" s="331"/>
      <c r="Y186" s="331"/>
      <c r="Z186" s="331"/>
    </row>
    <row r="187" ht="15.75" customHeight="1">
      <c r="A187" s="331"/>
      <c r="B187" s="331"/>
      <c r="C187" s="331"/>
      <c r="D187" s="331"/>
      <c r="E187" s="331"/>
      <c r="F187" s="331"/>
      <c r="G187" s="331"/>
      <c r="H187" s="331"/>
      <c r="I187" s="331"/>
      <c r="J187" s="331"/>
      <c r="K187" s="331"/>
      <c r="L187" s="331"/>
      <c r="M187" s="331"/>
      <c r="N187" s="331"/>
      <c r="O187" s="331"/>
      <c r="P187" s="331"/>
      <c r="Q187" s="331"/>
      <c r="R187" s="331"/>
      <c r="S187" s="331"/>
      <c r="T187" s="331"/>
      <c r="U187" s="331"/>
      <c r="V187" s="331"/>
      <c r="W187" s="331"/>
      <c r="X187" s="331"/>
      <c r="Y187" s="331"/>
      <c r="Z187" s="331"/>
    </row>
    <row r="188" ht="15.75" customHeight="1">
      <c r="A188" s="331"/>
      <c r="B188" s="331"/>
      <c r="C188" s="331"/>
      <c r="D188" s="331"/>
      <c r="E188" s="331"/>
      <c r="F188" s="331"/>
      <c r="G188" s="331"/>
      <c r="H188" s="331"/>
      <c r="I188" s="331"/>
      <c r="J188" s="331"/>
      <c r="K188" s="331"/>
      <c r="L188" s="331"/>
      <c r="M188" s="331"/>
      <c r="N188" s="331"/>
      <c r="O188" s="331"/>
      <c r="P188" s="331"/>
      <c r="Q188" s="331"/>
      <c r="R188" s="331"/>
      <c r="S188" s="331"/>
      <c r="T188" s="331"/>
      <c r="U188" s="331"/>
      <c r="V188" s="331"/>
      <c r="W188" s="331"/>
      <c r="X188" s="331"/>
      <c r="Y188" s="331"/>
      <c r="Z188" s="331"/>
    </row>
    <row r="189" ht="15.75" customHeight="1">
      <c r="A189" s="331"/>
      <c r="B189" s="331"/>
      <c r="C189" s="331"/>
      <c r="D189" s="331"/>
      <c r="E189" s="331"/>
      <c r="F189" s="331"/>
      <c r="G189" s="331"/>
      <c r="H189" s="331"/>
      <c r="I189" s="331"/>
      <c r="J189" s="331"/>
      <c r="K189" s="331"/>
      <c r="L189" s="331"/>
      <c r="M189" s="331"/>
      <c r="N189" s="331"/>
      <c r="O189" s="331"/>
      <c r="P189" s="331"/>
      <c r="Q189" s="331"/>
      <c r="R189" s="331"/>
      <c r="S189" s="331"/>
      <c r="T189" s="331"/>
      <c r="U189" s="331"/>
      <c r="V189" s="331"/>
      <c r="W189" s="331"/>
      <c r="X189" s="331"/>
      <c r="Y189" s="331"/>
      <c r="Z189" s="331"/>
    </row>
    <row r="190" ht="15.75" customHeight="1">
      <c r="A190" s="331"/>
      <c r="B190" s="331"/>
      <c r="C190" s="331"/>
      <c r="D190" s="331"/>
      <c r="E190" s="331"/>
      <c r="F190" s="331"/>
      <c r="G190" s="331"/>
      <c r="H190" s="331"/>
      <c r="I190" s="331"/>
      <c r="J190" s="331"/>
      <c r="K190" s="331"/>
      <c r="L190" s="331"/>
      <c r="M190" s="331"/>
      <c r="N190" s="331"/>
      <c r="O190" s="331"/>
      <c r="P190" s="331"/>
      <c r="Q190" s="331"/>
      <c r="R190" s="331"/>
      <c r="S190" s="331"/>
      <c r="T190" s="331"/>
      <c r="U190" s="331"/>
      <c r="V190" s="331"/>
      <c r="W190" s="331"/>
      <c r="X190" s="331"/>
      <c r="Y190" s="331"/>
      <c r="Z190" s="331"/>
    </row>
    <row r="191" ht="15.75" customHeight="1">
      <c r="A191" s="331"/>
      <c r="B191" s="331"/>
      <c r="C191" s="331"/>
      <c r="D191" s="331"/>
      <c r="E191" s="331"/>
      <c r="F191" s="331"/>
      <c r="G191" s="331"/>
      <c r="H191" s="331"/>
      <c r="I191" s="331"/>
      <c r="J191" s="331"/>
      <c r="K191" s="331"/>
      <c r="L191" s="331"/>
      <c r="M191" s="331"/>
      <c r="N191" s="331"/>
      <c r="O191" s="331"/>
      <c r="P191" s="331"/>
      <c r="Q191" s="331"/>
      <c r="R191" s="331"/>
      <c r="S191" s="331"/>
      <c r="T191" s="331"/>
      <c r="U191" s="331"/>
      <c r="V191" s="331"/>
      <c r="W191" s="331"/>
      <c r="X191" s="331"/>
      <c r="Y191" s="331"/>
      <c r="Z191" s="331"/>
    </row>
    <row r="192" ht="15.75" customHeight="1">
      <c r="A192" s="331"/>
      <c r="B192" s="331"/>
      <c r="C192" s="331"/>
      <c r="D192" s="331"/>
      <c r="E192" s="331"/>
      <c r="F192" s="331"/>
      <c r="G192" s="331"/>
      <c r="H192" s="331"/>
      <c r="I192" s="331"/>
      <c r="J192" s="331"/>
      <c r="K192" s="331"/>
      <c r="L192" s="331"/>
      <c r="M192" s="331"/>
      <c r="N192" s="331"/>
      <c r="O192" s="331"/>
      <c r="P192" s="331"/>
      <c r="Q192" s="331"/>
      <c r="R192" s="331"/>
      <c r="S192" s="331"/>
      <c r="T192" s="331"/>
      <c r="U192" s="331"/>
      <c r="V192" s="331"/>
      <c r="W192" s="331"/>
      <c r="X192" s="331"/>
      <c r="Y192" s="331"/>
      <c r="Z192" s="331"/>
    </row>
    <row r="193" ht="15.75" customHeight="1">
      <c r="A193" s="331"/>
      <c r="B193" s="331"/>
      <c r="C193" s="331"/>
      <c r="D193" s="331"/>
      <c r="E193" s="331"/>
      <c r="F193" s="331"/>
      <c r="G193" s="331"/>
      <c r="H193" s="331"/>
      <c r="I193" s="331"/>
      <c r="J193" s="331"/>
      <c r="K193" s="331"/>
      <c r="L193" s="331"/>
      <c r="M193" s="331"/>
      <c r="N193" s="331"/>
      <c r="O193" s="331"/>
      <c r="P193" s="331"/>
      <c r="Q193" s="331"/>
      <c r="R193" s="331"/>
      <c r="S193" s="331"/>
      <c r="T193" s="331"/>
      <c r="U193" s="331"/>
      <c r="V193" s="331"/>
      <c r="W193" s="331"/>
      <c r="X193" s="331"/>
      <c r="Y193" s="331"/>
      <c r="Z193" s="331"/>
    </row>
    <row r="194" ht="15.75" customHeight="1">
      <c r="A194" s="331"/>
      <c r="B194" s="331"/>
      <c r="C194" s="331"/>
      <c r="D194" s="331"/>
      <c r="E194" s="331"/>
      <c r="F194" s="331"/>
      <c r="G194" s="331"/>
      <c r="H194" s="331"/>
      <c r="I194" s="331"/>
      <c r="J194" s="331"/>
      <c r="K194" s="331"/>
      <c r="L194" s="331"/>
      <c r="M194" s="331"/>
      <c r="N194" s="331"/>
      <c r="O194" s="331"/>
      <c r="P194" s="331"/>
      <c r="Q194" s="331"/>
      <c r="R194" s="331"/>
      <c r="S194" s="331"/>
      <c r="T194" s="331"/>
      <c r="U194" s="331"/>
      <c r="V194" s="331"/>
      <c r="W194" s="331"/>
      <c r="X194" s="331"/>
      <c r="Y194" s="331"/>
      <c r="Z194" s="331"/>
    </row>
    <row r="195" ht="15.75" customHeight="1">
      <c r="A195" s="331"/>
      <c r="B195" s="331"/>
      <c r="C195" s="331"/>
      <c r="D195" s="331"/>
      <c r="E195" s="331"/>
      <c r="F195" s="331"/>
      <c r="G195" s="331"/>
      <c r="H195" s="331"/>
      <c r="I195" s="331"/>
      <c r="J195" s="331"/>
      <c r="K195" s="331"/>
      <c r="L195" s="331"/>
      <c r="M195" s="331"/>
      <c r="N195" s="331"/>
      <c r="O195" s="331"/>
      <c r="P195" s="331"/>
      <c r="Q195" s="331"/>
      <c r="R195" s="331"/>
      <c r="S195" s="331"/>
      <c r="T195" s="331"/>
      <c r="U195" s="331"/>
      <c r="V195" s="331"/>
      <c r="W195" s="331"/>
      <c r="X195" s="331"/>
      <c r="Y195" s="331"/>
      <c r="Z195" s="331"/>
    </row>
    <row r="196" ht="15.75" customHeight="1">
      <c r="A196" s="331"/>
      <c r="B196" s="331"/>
      <c r="C196" s="331"/>
      <c r="D196" s="331"/>
      <c r="E196" s="331"/>
      <c r="F196" s="331"/>
      <c r="G196" s="331"/>
      <c r="H196" s="331"/>
      <c r="I196" s="331"/>
      <c r="J196" s="331"/>
      <c r="K196" s="331"/>
      <c r="L196" s="331"/>
      <c r="M196" s="331"/>
      <c r="N196" s="331"/>
      <c r="O196" s="331"/>
      <c r="P196" s="331"/>
      <c r="Q196" s="331"/>
      <c r="R196" s="331"/>
      <c r="S196" s="331"/>
      <c r="T196" s="331"/>
      <c r="U196" s="331"/>
      <c r="V196" s="331"/>
      <c r="W196" s="331"/>
      <c r="X196" s="331"/>
      <c r="Y196" s="331"/>
      <c r="Z196" s="331"/>
    </row>
    <row r="197" ht="15.75" customHeight="1">
      <c r="A197" s="331"/>
      <c r="B197" s="331"/>
      <c r="C197" s="331"/>
      <c r="D197" s="331"/>
      <c r="E197" s="331"/>
      <c r="F197" s="331"/>
      <c r="G197" s="331"/>
      <c r="H197" s="331"/>
      <c r="I197" s="331"/>
      <c r="J197" s="331"/>
      <c r="K197" s="331"/>
      <c r="L197" s="331"/>
      <c r="M197" s="331"/>
      <c r="N197" s="331"/>
      <c r="O197" s="331"/>
      <c r="P197" s="331"/>
      <c r="Q197" s="331"/>
      <c r="R197" s="331"/>
      <c r="S197" s="331"/>
      <c r="T197" s="331"/>
      <c r="U197" s="331"/>
      <c r="V197" s="331"/>
      <c r="W197" s="331"/>
      <c r="X197" s="331"/>
      <c r="Y197" s="331"/>
      <c r="Z197" s="331"/>
    </row>
    <row r="198" ht="15.75" customHeight="1">
      <c r="A198" s="331"/>
      <c r="B198" s="331"/>
      <c r="C198" s="331"/>
      <c r="D198" s="331"/>
      <c r="E198" s="331"/>
      <c r="F198" s="331"/>
      <c r="G198" s="331"/>
      <c r="H198" s="331"/>
      <c r="I198" s="331"/>
      <c r="J198" s="331"/>
      <c r="K198" s="331"/>
      <c r="L198" s="331"/>
      <c r="M198" s="331"/>
      <c r="N198" s="331"/>
      <c r="O198" s="331"/>
      <c r="P198" s="331"/>
      <c r="Q198" s="331"/>
      <c r="R198" s="331"/>
      <c r="S198" s="331"/>
      <c r="T198" s="331"/>
      <c r="U198" s="331"/>
      <c r="V198" s="331"/>
      <c r="W198" s="331"/>
      <c r="X198" s="331"/>
      <c r="Y198" s="331"/>
      <c r="Z198" s="331"/>
    </row>
    <row r="199" ht="15.75" customHeight="1">
      <c r="A199" s="331"/>
      <c r="B199" s="331"/>
      <c r="C199" s="331"/>
      <c r="D199" s="331"/>
      <c r="E199" s="331"/>
      <c r="F199" s="331"/>
      <c r="G199" s="331"/>
      <c r="H199" s="331"/>
      <c r="I199" s="331"/>
      <c r="J199" s="331"/>
      <c r="K199" s="331"/>
      <c r="L199" s="331"/>
      <c r="M199" s="331"/>
      <c r="N199" s="331"/>
      <c r="O199" s="331"/>
      <c r="P199" s="331"/>
      <c r="Q199" s="331"/>
      <c r="R199" s="331"/>
      <c r="S199" s="331"/>
      <c r="T199" s="331"/>
      <c r="U199" s="331"/>
      <c r="V199" s="331"/>
      <c r="W199" s="331"/>
      <c r="X199" s="331"/>
      <c r="Y199" s="331"/>
      <c r="Z199" s="331"/>
    </row>
    <row r="200" ht="15.75" customHeight="1">
      <c r="A200" s="331"/>
      <c r="B200" s="331"/>
      <c r="C200" s="331"/>
      <c r="D200" s="331"/>
      <c r="E200" s="331"/>
      <c r="F200" s="331"/>
      <c r="G200" s="331"/>
      <c r="H200" s="331"/>
      <c r="I200" s="331"/>
      <c r="J200" s="331"/>
      <c r="K200" s="331"/>
      <c r="L200" s="331"/>
      <c r="M200" s="331"/>
      <c r="N200" s="331"/>
      <c r="O200" s="331"/>
      <c r="P200" s="331"/>
      <c r="Q200" s="331"/>
      <c r="R200" s="331"/>
      <c r="S200" s="331"/>
      <c r="T200" s="331"/>
      <c r="U200" s="331"/>
      <c r="V200" s="331"/>
      <c r="W200" s="331"/>
      <c r="X200" s="331"/>
      <c r="Y200" s="331"/>
      <c r="Z200" s="331"/>
    </row>
    <row r="201" ht="15.75" customHeight="1">
      <c r="A201" s="331"/>
      <c r="B201" s="331"/>
      <c r="C201" s="331"/>
      <c r="D201" s="331"/>
      <c r="E201" s="331"/>
      <c r="F201" s="331"/>
      <c r="G201" s="331"/>
      <c r="H201" s="331"/>
      <c r="I201" s="331"/>
      <c r="J201" s="331"/>
      <c r="K201" s="331"/>
      <c r="L201" s="331"/>
      <c r="M201" s="331"/>
      <c r="N201" s="331"/>
      <c r="O201" s="331"/>
      <c r="P201" s="331"/>
      <c r="Q201" s="331"/>
      <c r="R201" s="331"/>
      <c r="S201" s="331"/>
      <c r="T201" s="331"/>
      <c r="U201" s="331"/>
      <c r="V201" s="331"/>
      <c r="W201" s="331"/>
      <c r="X201" s="331"/>
      <c r="Y201" s="331"/>
      <c r="Z201" s="331"/>
    </row>
    <row r="202" ht="15.75" customHeight="1">
      <c r="A202" s="331"/>
      <c r="B202" s="331"/>
      <c r="C202" s="331"/>
      <c r="D202" s="331"/>
      <c r="E202" s="331"/>
      <c r="F202" s="331"/>
      <c r="G202" s="331"/>
      <c r="H202" s="331"/>
      <c r="I202" s="331"/>
      <c r="J202" s="331"/>
      <c r="K202" s="331"/>
      <c r="L202" s="331"/>
      <c r="M202" s="331"/>
      <c r="N202" s="331"/>
      <c r="O202" s="331"/>
      <c r="P202" s="331"/>
      <c r="Q202" s="331"/>
      <c r="R202" s="331"/>
      <c r="S202" s="331"/>
      <c r="T202" s="331"/>
      <c r="U202" s="331"/>
      <c r="V202" s="331"/>
      <c r="W202" s="331"/>
      <c r="X202" s="331"/>
      <c r="Y202" s="331"/>
      <c r="Z202" s="331"/>
    </row>
    <row r="203" ht="15.75" customHeight="1">
      <c r="A203" s="331"/>
      <c r="B203" s="331"/>
      <c r="C203" s="331"/>
      <c r="D203" s="331"/>
      <c r="E203" s="331"/>
      <c r="F203" s="331"/>
      <c r="G203" s="331"/>
      <c r="H203" s="331"/>
      <c r="I203" s="331"/>
      <c r="J203" s="331"/>
      <c r="K203" s="331"/>
      <c r="L203" s="331"/>
      <c r="M203" s="331"/>
      <c r="N203" s="331"/>
      <c r="O203" s="331"/>
      <c r="P203" s="331"/>
      <c r="Q203" s="331"/>
      <c r="R203" s="331"/>
      <c r="S203" s="331"/>
      <c r="T203" s="331"/>
      <c r="U203" s="331"/>
      <c r="V203" s="331"/>
      <c r="W203" s="331"/>
      <c r="X203" s="331"/>
      <c r="Y203" s="331"/>
      <c r="Z203" s="331"/>
    </row>
    <row r="204" ht="15.75" customHeight="1">
      <c r="A204" s="331"/>
      <c r="B204" s="331"/>
      <c r="C204" s="331"/>
      <c r="D204" s="331"/>
      <c r="E204" s="331"/>
      <c r="F204" s="331"/>
      <c r="G204" s="331"/>
      <c r="H204" s="331"/>
      <c r="I204" s="331"/>
      <c r="J204" s="331"/>
      <c r="K204" s="331"/>
      <c r="L204" s="331"/>
      <c r="M204" s="331"/>
      <c r="N204" s="331"/>
      <c r="O204" s="331"/>
      <c r="P204" s="331"/>
      <c r="Q204" s="331"/>
      <c r="R204" s="331"/>
      <c r="S204" s="331"/>
      <c r="T204" s="331"/>
      <c r="U204" s="331"/>
      <c r="V204" s="331"/>
      <c r="W204" s="331"/>
      <c r="X204" s="331"/>
      <c r="Y204" s="331"/>
      <c r="Z204" s="331"/>
    </row>
    <row r="205" ht="15.75" customHeight="1">
      <c r="A205" s="331"/>
      <c r="B205" s="331"/>
      <c r="C205" s="331"/>
      <c r="D205" s="331"/>
      <c r="E205" s="331"/>
      <c r="F205" s="331"/>
      <c r="G205" s="331"/>
      <c r="H205" s="331"/>
      <c r="I205" s="331"/>
      <c r="J205" s="331"/>
      <c r="K205" s="331"/>
      <c r="L205" s="331"/>
      <c r="M205" s="331"/>
      <c r="N205" s="331"/>
      <c r="O205" s="331"/>
      <c r="P205" s="331"/>
      <c r="Q205" s="331"/>
      <c r="R205" s="331"/>
      <c r="S205" s="331"/>
      <c r="T205" s="331"/>
      <c r="U205" s="331"/>
      <c r="V205" s="331"/>
      <c r="W205" s="331"/>
      <c r="X205" s="331"/>
      <c r="Y205" s="331"/>
      <c r="Z205" s="331"/>
    </row>
    <row r="206" ht="15.75" customHeight="1">
      <c r="A206" s="331"/>
      <c r="B206" s="331"/>
      <c r="C206" s="331"/>
      <c r="D206" s="331"/>
      <c r="E206" s="331"/>
      <c r="F206" s="331"/>
      <c r="G206" s="331"/>
      <c r="H206" s="331"/>
      <c r="I206" s="331"/>
      <c r="J206" s="331"/>
      <c r="K206" s="331"/>
      <c r="L206" s="331"/>
      <c r="M206" s="331"/>
      <c r="N206" s="331"/>
      <c r="O206" s="331"/>
      <c r="P206" s="331"/>
      <c r="Q206" s="331"/>
      <c r="R206" s="331"/>
      <c r="S206" s="331"/>
      <c r="T206" s="331"/>
      <c r="U206" s="331"/>
      <c r="V206" s="331"/>
      <c r="W206" s="331"/>
      <c r="X206" s="331"/>
      <c r="Y206" s="331"/>
      <c r="Z206" s="331"/>
    </row>
    <row r="207" ht="15.75" customHeight="1">
      <c r="A207" s="331"/>
      <c r="B207" s="331"/>
      <c r="C207" s="331"/>
      <c r="D207" s="331"/>
      <c r="E207" s="331"/>
      <c r="F207" s="331"/>
      <c r="G207" s="331"/>
      <c r="H207" s="331"/>
      <c r="I207" s="331"/>
      <c r="J207" s="331"/>
      <c r="K207" s="331"/>
      <c r="L207" s="331"/>
      <c r="M207" s="331"/>
      <c r="N207" s="331"/>
      <c r="O207" s="331"/>
      <c r="P207" s="331"/>
      <c r="Q207" s="331"/>
      <c r="R207" s="331"/>
      <c r="S207" s="331"/>
      <c r="T207" s="331"/>
      <c r="U207" s="331"/>
      <c r="V207" s="331"/>
      <c r="W207" s="331"/>
      <c r="X207" s="331"/>
      <c r="Y207" s="331"/>
      <c r="Z207" s="331"/>
    </row>
    <row r="208" ht="15.75" customHeight="1">
      <c r="A208" s="331"/>
      <c r="B208" s="331"/>
      <c r="C208" s="331"/>
      <c r="D208" s="331"/>
      <c r="E208" s="331"/>
      <c r="F208" s="331"/>
      <c r="G208" s="331"/>
      <c r="H208" s="331"/>
      <c r="I208" s="331"/>
      <c r="J208" s="331"/>
      <c r="K208" s="331"/>
      <c r="L208" s="331"/>
      <c r="M208" s="331"/>
      <c r="N208" s="331"/>
      <c r="O208" s="331"/>
      <c r="P208" s="331"/>
      <c r="Q208" s="331"/>
      <c r="R208" s="331"/>
      <c r="S208" s="331"/>
      <c r="T208" s="331"/>
      <c r="U208" s="331"/>
      <c r="V208" s="331"/>
      <c r="W208" s="331"/>
      <c r="X208" s="331"/>
      <c r="Y208" s="331"/>
      <c r="Z208" s="331"/>
    </row>
    <row r="209" ht="15.75" customHeight="1">
      <c r="A209" s="331"/>
      <c r="B209" s="331"/>
      <c r="C209" s="331"/>
      <c r="D209" s="331"/>
      <c r="E209" s="331"/>
      <c r="F209" s="331"/>
      <c r="G209" s="331"/>
      <c r="H209" s="331"/>
      <c r="I209" s="331"/>
      <c r="J209" s="331"/>
      <c r="K209" s="331"/>
      <c r="L209" s="331"/>
      <c r="M209" s="331"/>
      <c r="N209" s="331"/>
      <c r="O209" s="331"/>
      <c r="P209" s="331"/>
      <c r="Q209" s="331"/>
      <c r="R209" s="331"/>
      <c r="S209" s="331"/>
      <c r="T209" s="331"/>
      <c r="U209" s="331"/>
      <c r="V209" s="331"/>
      <c r="W209" s="331"/>
      <c r="X209" s="331"/>
      <c r="Y209" s="331"/>
      <c r="Z209" s="331"/>
    </row>
    <row r="210" ht="15.75" customHeight="1">
      <c r="A210" s="331"/>
      <c r="B210" s="331"/>
      <c r="C210" s="331"/>
      <c r="D210" s="331"/>
      <c r="E210" s="331"/>
      <c r="F210" s="331"/>
      <c r="G210" s="331"/>
      <c r="H210" s="331"/>
      <c r="I210" s="331"/>
      <c r="J210" s="331"/>
      <c r="K210" s="331"/>
      <c r="L210" s="331"/>
      <c r="M210" s="331"/>
      <c r="N210" s="331"/>
      <c r="O210" s="331"/>
      <c r="P210" s="331"/>
      <c r="Q210" s="331"/>
      <c r="R210" s="331"/>
      <c r="S210" s="331"/>
      <c r="T210" s="331"/>
      <c r="U210" s="331"/>
      <c r="V210" s="331"/>
      <c r="W210" s="331"/>
      <c r="X210" s="331"/>
      <c r="Y210" s="331"/>
      <c r="Z210" s="331"/>
    </row>
    <row r="211" ht="15.75" customHeight="1">
      <c r="A211" s="331"/>
      <c r="B211" s="331"/>
      <c r="C211" s="331"/>
      <c r="D211" s="331"/>
      <c r="E211" s="331"/>
      <c r="F211" s="331"/>
      <c r="G211" s="331"/>
      <c r="H211" s="331"/>
      <c r="I211" s="331"/>
      <c r="J211" s="331"/>
      <c r="K211" s="331"/>
      <c r="L211" s="331"/>
      <c r="M211" s="331"/>
      <c r="N211" s="331"/>
      <c r="O211" s="331"/>
      <c r="P211" s="331"/>
      <c r="Q211" s="331"/>
      <c r="R211" s="331"/>
      <c r="S211" s="331"/>
      <c r="T211" s="331"/>
      <c r="U211" s="331"/>
      <c r="V211" s="331"/>
      <c r="W211" s="331"/>
      <c r="X211" s="331"/>
      <c r="Y211" s="331"/>
      <c r="Z211" s="331"/>
    </row>
    <row r="212" ht="15.75" customHeight="1">
      <c r="A212" s="331"/>
      <c r="B212" s="331"/>
      <c r="C212" s="331"/>
      <c r="D212" s="331"/>
      <c r="E212" s="331"/>
      <c r="F212" s="331"/>
      <c r="G212" s="331"/>
      <c r="H212" s="331"/>
      <c r="I212" s="331"/>
      <c r="J212" s="331"/>
      <c r="K212" s="331"/>
      <c r="L212" s="331"/>
      <c r="M212" s="331"/>
      <c r="N212" s="331"/>
      <c r="O212" s="331"/>
      <c r="P212" s="331"/>
      <c r="Q212" s="331"/>
      <c r="R212" s="331"/>
      <c r="S212" s="331"/>
      <c r="T212" s="331"/>
      <c r="U212" s="331"/>
      <c r="V212" s="331"/>
      <c r="W212" s="331"/>
      <c r="X212" s="331"/>
      <c r="Y212" s="331"/>
      <c r="Z212" s="331"/>
    </row>
    <row r="213" ht="15.75" customHeight="1">
      <c r="A213" s="331"/>
      <c r="B213" s="331"/>
      <c r="C213" s="331"/>
      <c r="D213" s="331"/>
      <c r="E213" s="331"/>
      <c r="F213" s="331"/>
      <c r="G213" s="331"/>
      <c r="H213" s="331"/>
      <c r="I213" s="331"/>
      <c r="J213" s="331"/>
      <c r="K213" s="331"/>
      <c r="L213" s="331"/>
      <c r="M213" s="331"/>
      <c r="N213" s="331"/>
      <c r="O213" s="331"/>
      <c r="P213" s="331"/>
      <c r="Q213" s="331"/>
      <c r="R213" s="331"/>
      <c r="S213" s="331"/>
      <c r="T213" s="331"/>
      <c r="U213" s="331"/>
      <c r="V213" s="331"/>
      <c r="W213" s="331"/>
      <c r="X213" s="331"/>
      <c r="Y213" s="331"/>
      <c r="Z213" s="331"/>
    </row>
    <row r="214" ht="15.75" customHeight="1">
      <c r="A214" s="331"/>
      <c r="B214" s="331"/>
      <c r="C214" s="331"/>
      <c r="D214" s="331"/>
      <c r="E214" s="331"/>
      <c r="F214" s="331"/>
      <c r="G214" s="331"/>
      <c r="H214" s="331"/>
      <c r="I214" s="331"/>
      <c r="J214" s="331"/>
      <c r="K214" s="331"/>
      <c r="L214" s="331"/>
      <c r="M214" s="331"/>
      <c r="N214" s="331"/>
      <c r="O214" s="331"/>
      <c r="P214" s="331"/>
      <c r="Q214" s="331"/>
      <c r="R214" s="331"/>
      <c r="S214" s="331"/>
      <c r="T214" s="331"/>
      <c r="U214" s="331"/>
      <c r="V214" s="331"/>
      <c r="W214" s="331"/>
      <c r="X214" s="331"/>
      <c r="Y214" s="331"/>
      <c r="Z214" s="331"/>
    </row>
    <row r="215" ht="15.75" customHeight="1">
      <c r="A215" s="331"/>
      <c r="B215" s="331"/>
      <c r="C215" s="331"/>
      <c r="D215" s="331"/>
      <c r="E215" s="331"/>
      <c r="F215" s="331"/>
      <c r="G215" s="331"/>
      <c r="H215" s="331"/>
      <c r="I215" s="331"/>
      <c r="J215" s="331"/>
      <c r="K215" s="331"/>
      <c r="L215" s="331"/>
      <c r="M215" s="331"/>
      <c r="N215" s="331"/>
      <c r="O215" s="331"/>
      <c r="P215" s="331"/>
      <c r="Q215" s="331"/>
      <c r="R215" s="331"/>
      <c r="S215" s="331"/>
      <c r="T215" s="331"/>
      <c r="U215" s="331"/>
      <c r="V215" s="331"/>
      <c r="W215" s="331"/>
      <c r="X215" s="331"/>
      <c r="Y215" s="331"/>
      <c r="Z215" s="331"/>
    </row>
    <row r="216" ht="15.75" customHeight="1">
      <c r="A216" s="331"/>
      <c r="B216" s="331"/>
      <c r="C216" s="331"/>
      <c r="D216" s="331"/>
      <c r="E216" s="331"/>
      <c r="F216" s="331"/>
      <c r="G216" s="331"/>
      <c r="H216" s="331"/>
      <c r="I216" s="331"/>
      <c r="J216" s="331"/>
      <c r="K216" s="331"/>
      <c r="L216" s="331"/>
      <c r="M216" s="331"/>
      <c r="N216" s="331"/>
      <c r="O216" s="331"/>
      <c r="P216" s="331"/>
      <c r="Q216" s="331"/>
      <c r="R216" s="331"/>
      <c r="S216" s="331"/>
      <c r="T216" s="331"/>
      <c r="U216" s="331"/>
      <c r="V216" s="331"/>
      <c r="W216" s="331"/>
      <c r="X216" s="331"/>
      <c r="Y216" s="331"/>
      <c r="Z216" s="331"/>
    </row>
    <row r="217" ht="15.75" customHeight="1">
      <c r="A217" s="331"/>
      <c r="B217" s="331"/>
      <c r="C217" s="331"/>
      <c r="D217" s="331"/>
      <c r="E217" s="331"/>
      <c r="F217" s="331"/>
      <c r="G217" s="331"/>
      <c r="H217" s="331"/>
      <c r="I217" s="331"/>
      <c r="J217" s="331"/>
      <c r="K217" s="331"/>
      <c r="L217" s="331"/>
      <c r="M217" s="331"/>
      <c r="N217" s="331"/>
      <c r="O217" s="331"/>
      <c r="P217" s="331"/>
      <c r="Q217" s="331"/>
      <c r="R217" s="331"/>
      <c r="S217" s="331"/>
      <c r="T217" s="331"/>
      <c r="U217" s="331"/>
      <c r="V217" s="331"/>
      <c r="W217" s="331"/>
      <c r="X217" s="331"/>
      <c r="Y217" s="331"/>
      <c r="Z217" s="331"/>
    </row>
    <row r="218" ht="15.75" customHeight="1">
      <c r="A218" s="331"/>
      <c r="B218" s="331"/>
      <c r="C218" s="331"/>
      <c r="D218" s="331"/>
      <c r="E218" s="331"/>
      <c r="F218" s="331"/>
      <c r="G218" s="331"/>
      <c r="H218" s="331"/>
      <c r="I218" s="331"/>
      <c r="J218" s="331"/>
      <c r="K218" s="331"/>
      <c r="L218" s="331"/>
      <c r="M218" s="331"/>
      <c r="N218" s="331"/>
      <c r="O218" s="331"/>
      <c r="P218" s="331"/>
      <c r="Q218" s="331"/>
      <c r="R218" s="331"/>
      <c r="S218" s="331"/>
      <c r="T218" s="331"/>
      <c r="U218" s="331"/>
      <c r="V218" s="331"/>
      <c r="W218" s="331"/>
      <c r="X218" s="331"/>
      <c r="Y218" s="331"/>
      <c r="Z218" s="331"/>
    </row>
    <row r="219" ht="15.75" customHeight="1">
      <c r="A219" s="331"/>
      <c r="B219" s="331"/>
      <c r="C219" s="331"/>
      <c r="D219" s="331"/>
      <c r="E219" s="331"/>
      <c r="F219" s="331"/>
      <c r="G219" s="331"/>
      <c r="H219" s="331"/>
      <c r="I219" s="331"/>
      <c r="J219" s="331"/>
      <c r="K219" s="331"/>
      <c r="L219" s="331"/>
      <c r="M219" s="331"/>
      <c r="N219" s="331"/>
      <c r="O219" s="331"/>
      <c r="P219" s="331"/>
      <c r="Q219" s="331"/>
      <c r="R219" s="331"/>
      <c r="S219" s="331"/>
      <c r="T219" s="331"/>
      <c r="U219" s="331"/>
      <c r="V219" s="331"/>
      <c r="W219" s="331"/>
      <c r="X219" s="331"/>
      <c r="Y219" s="331"/>
      <c r="Z219" s="331"/>
    </row>
    <row r="220" ht="15.75" customHeight="1">
      <c r="A220" s="331"/>
      <c r="B220" s="331"/>
      <c r="C220" s="331"/>
      <c r="D220" s="331"/>
      <c r="E220" s="331"/>
      <c r="F220" s="331"/>
      <c r="G220" s="331"/>
      <c r="H220" s="331"/>
      <c r="I220" s="331"/>
      <c r="J220" s="331"/>
      <c r="K220" s="331"/>
      <c r="L220" s="331"/>
      <c r="M220" s="331"/>
      <c r="N220" s="331"/>
      <c r="O220" s="331"/>
      <c r="P220" s="331"/>
      <c r="Q220" s="331"/>
      <c r="R220" s="331"/>
      <c r="S220" s="331"/>
      <c r="T220" s="331"/>
      <c r="U220" s="331"/>
      <c r="V220" s="331"/>
      <c r="W220" s="331"/>
      <c r="X220" s="331"/>
      <c r="Y220" s="331"/>
      <c r="Z220" s="33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63"/>
    <col customWidth="1" min="2" max="2" width="14.88"/>
    <col customWidth="1" min="3" max="6" width="10.63"/>
  </cols>
  <sheetData>
    <row r="1" ht="14.25" customHeight="1"/>
    <row r="2" ht="14.25" customHeight="1"/>
    <row r="3" ht="14.25" customHeight="1">
      <c r="B3" s="335" t="s">
        <v>548</v>
      </c>
    </row>
    <row r="4" ht="14.25" customHeight="1">
      <c r="B4" s="335" t="s">
        <v>549</v>
      </c>
    </row>
    <row r="5" ht="14.25" customHeight="1">
      <c r="B5" s="335" t="s">
        <v>550</v>
      </c>
    </row>
    <row r="6" ht="14.25" customHeight="1">
      <c r="B6" s="335" t="s">
        <v>551</v>
      </c>
    </row>
    <row r="7" ht="14.25" customHeight="1">
      <c r="B7" s="335" t="s">
        <v>552</v>
      </c>
    </row>
    <row r="8" ht="14.25" customHeight="1">
      <c r="B8" s="335" t="s">
        <v>553</v>
      </c>
    </row>
    <row r="9" ht="14.25" customHeight="1"/>
    <row r="10" ht="14.25" customHeight="1"/>
    <row r="11" ht="14.25" customHeight="1">
      <c r="B11" s="335" t="s">
        <v>554</v>
      </c>
    </row>
    <row r="12" ht="14.25" customHeight="1">
      <c r="B12" s="192" t="s">
        <v>555</v>
      </c>
    </row>
    <row r="13" ht="14.25" customHeight="1">
      <c r="B13" s="192" t="s">
        <v>556</v>
      </c>
    </row>
    <row r="14" ht="14.25" customHeight="1">
      <c r="B14" s="192" t="s">
        <v>557</v>
      </c>
    </row>
    <row r="15" ht="14.25" customHeight="1">
      <c r="B15" s="192" t="s">
        <v>558</v>
      </c>
    </row>
    <row r="16" ht="14.25" customHeight="1">
      <c r="B16" s="192" t="s">
        <v>559</v>
      </c>
    </row>
    <row r="17" ht="14.25" customHeight="1">
      <c r="B17" s="192" t="s">
        <v>560</v>
      </c>
    </row>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B3:B8 B11">
    <cfRule type="containsText" dxfId="0" priority="1" operator="containsText" text="Rezagado">
      <formula>NOT(ISERROR(SEARCH(("Rezagado"),(B3))))</formula>
    </cfRule>
  </conditionalFormatting>
  <conditionalFormatting sqref="B4">
    <cfRule type="containsText" dxfId="1" priority="2" operator="containsText" text="Aceptable">
      <formula>NOT(ISERROR(SEARCH(("Aceptable"),(B4))))</formula>
    </cfRule>
  </conditionalFormatting>
  <conditionalFormatting sqref="B5">
    <cfRule type="containsText" dxfId="2" priority="3" operator="containsText" text="Sobresaliente">
      <formula>NOT(ISERROR(SEARCH(("Sobresaliente"),(B5))))</formula>
    </cfRule>
  </conditionalFormatting>
  <conditionalFormatting sqref="B6">
    <cfRule type="containsText" dxfId="3" priority="4" operator="containsText" text="Supera lo programado">
      <formula>NOT(ISERROR(SEARCH(("Supera lo programado"),(B6))))</formula>
    </cfRule>
  </conditionalFormatting>
  <conditionalFormatting sqref="B7">
    <cfRule type="containsText" dxfId="4" priority="5" operator="containsText" text="No reportado">
      <formula>NOT(ISERROR(SEARCH(("No reportado"),(B7))))</formula>
    </cfRule>
  </conditionalFormatting>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2024-01-16T17:43:25Z</dcterms:created>
  <dc:creator>Guiselly L. Sarmiento Gutiérrez</dc:creator>
</cp:coreProperties>
</file>