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defaultThemeVersion="166925"/>
  <mc:AlternateContent xmlns:mc="http://schemas.openxmlformats.org/markup-compatibility/2006">
    <mc:Choice Requires="x15">
      <x15ac:absPath xmlns:x15ac="http://schemas.microsoft.com/office/spreadsheetml/2010/11/ac" url="C:\Users\PLANEACIÓN\Documents\PLANEACION 2016-2021\2021\MIPG-MECI\POLITICAS\SEGUIMIENTO A POLÍTICAS MIPG\"/>
    </mc:Choice>
  </mc:AlternateContent>
  <xr:revisionPtr revIDLastSave="0" documentId="13_ncr:1_{87A385D9-CE4F-4979-B676-291CC2F4A1FC}" xr6:coauthVersionLast="36" xr6:coauthVersionMax="36" xr10:uidLastSave="{00000000-0000-0000-0000-000000000000}"/>
  <bookViews>
    <workbookView xWindow="0" yWindow="0" windowWidth="28800" windowHeight="1192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74" i="1" l="1"/>
  <c r="P52" i="1" l="1"/>
  <c r="P75" i="1" l="1"/>
  <c r="P64" i="1"/>
  <c r="P45" i="1"/>
  <c r="P42" i="1"/>
  <c r="P39" i="1" l="1"/>
  <c r="P20" i="1" l="1"/>
  <c r="P18" i="1"/>
  <c r="P17" i="1"/>
  <c r="P48" i="1" l="1"/>
  <c r="P51" i="1" l="1"/>
  <c r="P23" i="1" l="1"/>
  <c r="P24" i="1"/>
  <c r="P25" i="1"/>
  <c r="P26" i="1"/>
  <c r="P27" i="1"/>
  <c r="P28" i="1"/>
  <c r="P29" i="1"/>
  <c r="P31" i="1"/>
  <c r="P32" i="1"/>
  <c r="P33" i="1"/>
  <c r="P34" i="1"/>
  <c r="P35" i="1"/>
  <c r="P36" i="1"/>
  <c r="P37" i="1"/>
  <c r="P38" i="1"/>
  <c r="P40" i="1"/>
  <c r="P56" i="1"/>
  <c r="P59" i="1"/>
  <c r="P61" i="1"/>
  <c r="P62" i="1"/>
  <c r="P63" i="1"/>
  <c r="P65" i="1"/>
  <c r="P68" i="1"/>
  <c r="P69" i="1"/>
  <c r="P70" i="1"/>
  <c r="P72" i="1"/>
  <c r="G53" i="1"/>
  <c r="H53" i="1" l="1"/>
  <c r="I53" i="1" l="1"/>
  <c r="J53" i="1" s="1"/>
  <c r="P53" i="1"/>
  <c r="P76" i="1" s="1"/>
</calcChain>
</file>

<file path=xl/sharedStrings.xml><?xml version="1.0" encoding="utf-8"?>
<sst xmlns="http://schemas.openxmlformats.org/spreadsheetml/2006/main" count="460" uniqueCount="333">
  <si>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</si>
  <si>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</si>
  <si>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</si>
  <si>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</si>
  <si>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</si>
  <si>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</si>
  <si>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</si>
  <si>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</si>
  <si>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</si>
  <si>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</si>
  <si>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</si>
  <si>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</si>
  <si>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</si>
  <si>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</si>
  <si>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</si>
  <si>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</si>
  <si>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</si>
  <si>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</si>
  <si>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</si>
  <si>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</si>
  <si>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</si>
  <si>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</si>
  <si>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</si>
  <si>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Actualizacion: 25-05-2021</t>
  </si>
  <si>
    <t>Codigo: PE-PYM-REG-006</t>
  </si>
  <si>
    <t>Version: 02</t>
  </si>
  <si>
    <t>Meta</t>
  </si>
  <si>
    <t>Participación ciudadana</t>
  </si>
  <si>
    <t>Realizar Audiencia Pública de Rendición de Cuentas del INFOTEP</t>
  </si>
  <si>
    <t>Audiencia Pública de rendición de cuentas</t>
  </si>
  <si>
    <t xml:space="preserve">Divulgar la oferta de servicios de INFOTEP en eventos organizados por el MEN </t>
  </si>
  <si>
    <t>Oferta de servicios divulgada</t>
  </si>
  <si>
    <t>Realizar encuentros con Grupos de Interés para promover la participación y el control social sobre la gestión pública del INFOTEP</t>
  </si>
  <si>
    <t>Encuentros con grupos de interés</t>
  </si>
  <si>
    <t>Fortalecimiento institucional y simplificación de procesos</t>
  </si>
  <si>
    <t>Análisis normativo de cada uno de los componentes del trámite</t>
  </si>
  <si>
    <t xml:space="preserve">Normograma elaborado </t>
  </si>
  <si>
    <t xml:space="preserve">Servidores públicos comprometidos con la excelencia en la prestación de los servicios </t>
  </si>
  <si>
    <t>Número de encuestas de satisfacción con resultado positivo/total encuestas aplicadas</t>
  </si>
  <si>
    <t xml:space="preserve">Contribuir al acercamiento entre la Administración pública y el ciudadano </t>
  </si>
  <si>
    <t>Canales de información en operación</t>
  </si>
  <si>
    <t>Gestión  presupuestal y eficiciencia del gasto público</t>
  </si>
  <si>
    <t xml:space="preserve"> Fijar lineamientos financieros al inicio de cada vigencia </t>
  </si>
  <si>
    <t>Elaboración plan anual de adquisiciones de bienes y servicios</t>
  </si>
  <si>
    <t>Plan anual de adquisiciones</t>
  </si>
  <si>
    <t>Elaboración plan anual de inversiones</t>
  </si>
  <si>
    <t>Plan elaborado</t>
  </si>
  <si>
    <t>Consolidar y ajustar anteproyecto de presupuesto</t>
  </si>
  <si>
    <t>Anteproyecto de presupuesto</t>
  </si>
  <si>
    <t>Presentación  anteproyecto de presupuesto ante consejo directivo</t>
  </si>
  <si>
    <t xml:space="preserve">Acuerdo de aprobación </t>
  </si>
  <si>
    <t xml:space="preserve">Preparación y elaboración de estados financieros vigencia actual </t>
  </si>
  <si>
    <t xml:space="preserve">Estados financieros publicados </t>
  </si>
  <si>
    <t>Estados financieros consolidados</t>
  </si>
  <si>
    <t xml:space="preserve">Preparación estados financieros </t>
  </si>
  <si>
    <t>Estados financieros parciales</t>
  </si>
  <si>
    <t>Publicación estados financieros trimestrales CHIP</t>
  </si>
  <si>
    <t>Elaboración y publicación costos de personal CHIP</t>
  </si>
  <si>
    <t>Costos publicados en la plataforma CHIP</t>
  </si>
  <si>
    <t>Elaboración y envío de conciliación cuentas reciprocas</t>
  </si>
  <si>
    <t xml:space="preserve">Envío realizado </t>
  </si>
  <si>
    <t xml:space="preserve">Solicitud de PAC para la adecuada ejecución del gasto/necesidad </t>
  </si>
  <si>
    <t xml:space="preserve">PAC aprobado </t>
  </si>
  <si>
    <t xml:space="preserve">Ejecución presupuestal </t>
  </si>
  <si>
    <t xml:space="preserve">Informe de ejecución </t>
  </si>
  <si>
    <t xml:space="preserve">Expedición de CDP cuya relación esté ligada al plan de adquisiciones </t>
  </si>
  <si>
    <t xml:space="preserve">Documento de disponibilidad presupuestal </t>
  </si>
  <si>
    <t>Garantizar el cupo de pagos PAC</t>
  </si>
  <si>
    <t>Pagos realizados</t>
  </si>
  <si>
    <t>Gobierno digital</t>
  </si>
  <si>
    <t>Implementación del PETI</t>
  </si>
  <si>
    <t>No actividades implementadas/No actividades programadas X 100</t>
  </si>
  <si>
    <t>Planeación institucional</t>
  </si>
  <si>
    <t>Formular los planes con base en resultados obtenidos (información sobre desempeño) en programas, planes o proyectos anteriores tomando en consideración las lecciones aprendidas y metas alcanzadas</t>
  </si>
  <si>
    <t xml:space="preserve">Plan de acción anual </t>
  </si>
  <si>
    <t>Servidores públicos comprometidos con la excelencia en la formulación de programas, planes y proyectos acordes con las necesidades de la comunidad</t>
  </si>
  <si>
    <t>Construir un marco estratégico, por parte del equipo directivo, que permita trazar la hoja de ruta para la ejecución de las acciones a cargo de toda la entidad, y encaminarla al logro de los objetivos, metas, programas y proyectos institucionales</t>
  </si>
  <si>
    <t>Poner en marcha MIPG</t>
  </si>
  <si>
    <t>Racionalización de trámites</t>
  </si>
  <si>
    <t>Revisar información sobre misión, funciones, procesos misionales, y sobre los productos que resultan de la ejecución de los procesos y que están dirigidos a los ciudadanos o grupos de valor de la entidad</t>
  </si>
  <si>
    <t>Plataforma estratégica a grupos de valor socializada</t>
  </si>
  <si>
    <t xml:space="preserve">Identificar las dependencias responsables de la entrega de dichos  productos, la normativa asociada, los requisitos que se solicitan a los usuarios para acceder, los puntos de atención al usuario y los horarios de atención.  </t>
  </si>
  <si>
    <t>Inventario de trámites actualizado</t>
  </si>
  <si>
    <t xml:space="preserve">Seguridad digital </t>
  </si>
  <si>
    <t>Implementación de MSPI</t>
  </si>
  <si>
    <t>No actividades ejecutadas /No actividades programadas X 100 (MSPI)</t>
  </si>
  <si>
    <t>Defensa jurídica</t>
  </si>
  <si>
    <t>Elaboración de instructivo</t>
  </si>
  <si>
    <t xml:space="preserve">Instructivo elaborado </t>
  </si>
  <si>
    <t xml:space="preserve">Realizar capacitación semestral </t>
  </si>
  <si>
    <t>Mejora normativa</t>
  </si>
  <si>
    <t>Elaborar documento  recopilatorio de las normas de INFOTEP</t>
  </si>
  <si>
    <t xml:space="preserve">Documento formulado </t>
  </si>
  <si>
    <t xml:space="preserve">Publicación del documento recopilatorio de normas </t>
  </si>
  <si>
    <t>Documento publicado</t>
  </si>
  <si>
    <t>Servicio al ciudadano</t>
  </si>
  <si>
    <t>La entidad ha realizado caracterización de ciudadanos, usuarios o grupos de interés atendido</t>
  </si>
  <si>
    <t>Número de Grupos de valor caracterizados / Total de Grupos de valor existentes</t>
  </si>
  <si>
    <t>La entidad determina, recopila y analiza los datos sobre la percepción del cliente o usuario, con respecto a los trámites y servicios de cara al ciudadano</t>
  </si>
  <si>
    <t>PQRSD con respuesta / Total PQRSD</t>
  </si>
  <si>
    <t>El plan de trabajo del área de Talento Humano se definirá y aprobará con el fin de implementar las estrategias definidas en el ítem 8.1</t>
  </si>
  <si>
    <t>Actividades ejecutadas/actividades programadas</t>
  </si>
  <si>
    <t>La entidad realiza capacitación sobre las normas NTC 4067</t>
  </si>
  <si>
    <t>Capacitación normas NTC 4067 realizada</t>
  </si>
  <si>
    <t>La entidad realiza encuestas de satisfacción de trámites y servicios</t>
  </si>
  <si>
    <t>Encuestas de satisfacción de trámites y servicios</t>
  </si>
  <si>
    <t>La entidad divulga y ejecuta la política de protección de datos personales.</t>
  </si>
  <si>
    <t>Política de protección de datos divulgada y apropiada</t>
  </si>
  <si>
    <t>Transparencia y acceso a la información pública y lucha contra corrupción</t>
  </si>
  <si>
    <t xml:space="preserve">Realizar la revisión y análisis del mapa de riesgos de corrupción de acuerdo con la propuesta presentada por la secretaria de transparencia en Comité de Gestión y Desempeño del mes de septiembre  e incorporar a la matriz los riesgos jurídicos. </t>
  </si>
  <si>
    <t xml:space="preserve">Mapa de riesgos de corrupción actualizado </t>
  </si>
  <si>
    <t xml:space="preserve">Implementar el buzón para la recepción de denuncias estableciendo un cronograma de actividades que incluyan capacitación y actualización del procedimiento  </t>
  </si>
  <si>
    <t xml:space="preserve">Buzon creado
</t>
  </si>
  <si>
    <t>Elaborar el procedimiento que solicita un grupo etnico en particular para traducir la información pública a su respectiva lengua y publicarlo</t>
  </si>
  <si>
    <t>Procedimiento elaborado y publicado</t>
  </si>
  <si>
    <t>Gestión documental</t>
  </si>
  <si>
    <t xml:space="preserve">Elaboración del diagnóstico integral de archivos </t>
  </si>
  <si>
    <t>Diagnóstico integral de archivos elaborado</t>
  </si>
  <si>
    <t>Elaboración, aprobación y publicación delprograma de gestión documental</t>
  </si>
  <si>
    <t xml:space="preserve">Programa de gestión documental elaborado y aprobado </t>
  </si>
  <si>
    <t xml:space="preserve">Elaboración, aprobación y envió de las Tablas de Retención documental al Archivo General de la Nación </t>
  </si>
  <si>
    <t>Tablas de reteción documental elaboradas, aprobadas y enviadas al AGN</t>
  </si>
  <si>
    <t>Gestión estratégica del talento humano</t>
  </si>
  <si>
    <t>Porcentaje de implementación de los planes de talento humano contemplados en la dimensión respectiva de MIPG</t>
  </si>
  <si>
    <t>Integridad</t>
  </si>
  <si>
    <t xml:space="preserve">Diagnosticar, a través de encuestas, entrevistas o grupos de intercambio, si los servidores de la Institución han apropiado los valores del código de integridad. </t>
  </si>
  <si>
    <t xml:space="preserve">Medición de la apropiación de valores  </t>
  </si>
  <si>
    <t xml:space="preserve">Diagnosticar si las estrategias de comunicación que empleó la Institución para promover el código de integridad son idóneas. </t>
  </si>
  <si>
    <t>Código de Integridad socializado</t>
  </si>
  <si>
    <t xml:space="preserve">Construir un mecanismo de recolección de información (Encuesta y/o grupos de intercambio) en el cual la Institución pueda hacer seguimiento a las acciones de los servidores públicos en el proceso de la implementación del código de integridad. </t>
  </si>
  <si>
    <t xml:space="preserve">Encuesta de seguimiento a la implementación del Código de Integridad aplicada </t>
  </si>
  <si>
    <t xml:space="preserve">Seguimiento y evaluación del desempeño institucional </t>
  </si>
  <si>
    <t xml:space="preserve">Asignar en un área o servidor la responsabilidad de liderar el proceso de seguimiento y evaluación en la entidad </t>
  </si>
  <si>
    <t>Proceso de seguimiento y evaluación con asignación de responsable de liderarlo</t>
  </si>
  <si>
    <t>Considerar la evaluación como una práctica permanente en la gestión de la entidad</t>
  </si>
  <si>
    <t>Gestión de la entidad evaluada periódicamente</t>
  </si>
  <si>
    <t>Utilizar o aplicar los indicadores para hacer seguimiento y evaluación de su gestión</t>
  </si>
  <si>
    <t>Gestión de la entidad evaluada periódicamente mediante indicadores</t>
  </si>
  <si>
    <t>Documentar la información proveniente del seguimiento y evaluación (informes, reportes, tableros de control, entre otros</t>
  </si>
  <si>
    <t>Información del seguimiento y la evaluación documentados</t>
  </si>
  <si>
    <t>Gestión de la información estadística</t>
  </si>
  <si>
    <t xml:space="preserve">Elaborar plan de acción </t>
  </si>
  <si>
    <t xml:space="preserve">Plan elaborado </t>
  </si>
  <si>
    <t xml:space="preserve">Anonimizar bases de datos </t>
  </si>
  <si>
    <t>Bases de datos anonimizadas</t>
  </si>
  <si>
    <t xml:space="preserve">Gestión del conocimiento y la innovación </t>
  </si>
  <si>
    <t>Implementar el plan de acción de la política de gestión del conocimiento y la innovación</t>
  </si>
  <si>
    <t>Porcentaje de avance en la implementación del plan de acción de la política de gestión del conocimiento</t>
  </si>
  <si>
    <t>Control interno</t>
  </si>
  <si>
    <t>Implementar las acciones contempladas en la política de control interno para el fomento de una cultura de autocontrol y autoregulación en la institución</t>
  </si>
  <si>
    <t>Acciones para fomentar la cultura de autocontrol y autoregulación</t>
  </si>
  <si>
    <t>anual</t>
  </si>
  <si>
    <t xml:space="preserve">mensual </t>
  </si>
  <si>
    <t>trimestral</t>
  </si>
  <si>
    <t>semestral</t>
  </si>
  <si>
    <t>Anual</t>
  </si>
  <si>
    <t>cada vez que se preste la atención</t>
  </si>
  <si>
    <t xml:space="preserve">Anual </t>
  </si>
  <si>
    <t>Rectoría
Planeación</t>
  </si>
  <si>
    <t>Vicerrectoría académica</t>
  </si>
  <si>
    <t xml:space="preserve">Vicerrectoría administrativa y financiera </t>
  </si>
  <si>
    <t>todas las dependencias</t>
  </si>
  <si>
    <t>gestión financiera, presupuestal y contable</t>
  </si>
  <si>
    <t>contabilidad</t>
  </si>
  <si>
    <t>talento humano</t>
  </si>
  <si>
    <t>tesoreria</t>
  </si>
  <si>
    <t>presupuesto</t>
  </si>
  <si>
    <t>Sistemas</t>
  </si>
  <si>
    <t xml:space="preserve">Planeación </t>
  </si>
  <si>
    <t xml:space="preserve">Vicerretoría administrativa y financiera </t>
  </si>
  <si>
    <t xml:space="preserve">Comunicaciones </t>
  </si>
  <si>
    <t>Control interno
Planeación</t>
  </si>
  <si>
    <t>Talento humano</t>
  </si>
  <si>
    <t>planeación 
control interno</t>
  </si>
  <si>
    <t>planeación</t>
  </si>
  <si>
    <t>Coordinaciónd e Investigación</t>
  </si>
  <si>
    <t>Planeación + Control Interno</t>
  </si>
  <si>
    <t>Articulación de las políticas con el plan de acción</t>
  </si>
  <si>
    <t>Favorecer espacios de participación ciudadana en las acciones de rendición de cuentas del INFOTEP</t>
  </si>
  <si>
    <t>Incrementar la cobertura en los programas académicos del INFOTEP</t>
  </si>
  <si>
    <t>Diseñar con la participación de los egresados una estrategia de vinculación de los mismos con el INFOTEP</t>
  </si>
  <si>
    <t>Diseñar con la participación de los estudiantes el plan de acceso, permanencia y graduación</t>
  </si>
  <si>
    <t>Mejorar el desempeño del INFOTEP en la medición del FURAG</t>
  </si>
  <si>
    <t>Fortalecer la relacion del INFOTEP con sus grupos de valor mediante el uso de las tecnologias de Informacion y la adopcion e implementacion de los lineamientos establecidos en la Politica de Gobierno Digital.</t>
  </si>
  <si>
    <t>Definir documento estrategico para un horizonte de diez (10) años</t>
  </si>
  <si>
    <t>Capacitaciones de PND y formulación de proyectos de regalías</t>
  </si>
  <si>
    <t>Simplificar y optimizar los trámites y procedimientos administrativos del INFOTEP para facilitar el acceso de los ciudadanos a los mismos</t>
  </si>
  <si>
    <t>Gestionar el nivel de riesgos asociados a los activos de informacion de la institución para incrementar la seguridad digital.</t>
  </si>
  <si>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</si>
  <si>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Incluye la publicación</t>
  </si>
  <si>
    <t>Implementar acciones para la mejora en la medición de satisfacción del cliente a nivel institucional</t>
  </si>
  <si>
    <t>Garantizar el derecho fundamental del acceso a la información pública mediante el cumplimiento de los lineamientos de la ley 1712 de 2014 en el link de transparencia de la web institucional</t>
  </si>
  <si>
    <t>Mejorar la eficiencia administrativa mediante una oportuna y pertinente de la gestión documental y su respectiva función archivística</t>
  </si>
  <si>
    <t>Implementar las acciones necesarias a nivel institucional para la gestión estratégica del talento humano con miras a la mejora del desempeño institucional, clima y cultura organizacional</t>
  </si>
  <si>
    <t>Apostar por la integridad integridad en el actuar de los servidores y contratistas de la entidad, mediante la puesta en marcha del plan de trabajo de la política de Integridad</t>
  </si>
  <si>
    <t>Diseñar e implementar un esquema de seguimiento de indicadores</t>
  </si>
  <si>
    <t>Implementar un procedimiento establecido en la política de gestión estadística</t>
  </si>
  <si>
    <t>Realizar una planeación y ejecución eficiente del presupuesto institucional mediante la implementación de una buena práctica la política de gestión presupuestal y eficiencia en el gasto público</t>
  </si>
  <si>
    <t xml:space="preserve">Informe de gestión 2020 - primer trimestre de 2021
E-cards y banners de convocatoria
Documento de planeación de la audiencia pública de rendición de cuentas.
https://drive.google.com/drive/u/0/folders/1p5T5LduN5Z299t9u1T6aJm0ITYmGkDz2
</t>
  </si>
  <si>
    <t>Planeación y mejoramiento</t>
  </si>
  <si>
    <t>Silvia Elena Montoya Duffis</t>
  </si>
  <si>
    <t>Número de estudiantes matriculados en programas técnicos profesionales</t>
  </si>
  <si>
    <t># número de espacios de participación generados</t>
  </si>
  <si>
    <t>La meta no tiene programación para el primer trimestre</t>
  </si>
  <si>
    <t># de documentos recopilatorios de la normatividad del Infotep</t>
  </si>
  <si>
    <t>Porcentaje de satisfacción del público con los servicios prestados</t>
  </si>
  <si>
    <t># de canales de información en operación</t>
  </si>
  <si>
    <t>La institución cuenta con los siguientes canales de información en operación:
1-	Sede física: radicación en ventanilla única o atención directa por funcionario
2-	Canal telefónico: líneas fijas +57 8 5125770 - +57 8 5126607 
Fax +57 8 5121350
3-	Sitio web: www.infotepsai.edu.co
4-	Correo electrónico institucional para la recepción de solicitudes de información: serviciocliente@infotepsai.edu.co
5-	Presentación y seguimiento de las peticiones, quejas, reclamos, denuncias: http://sac2.gestionsecretariasdeeducacion.gov.co/app_Login/?sec=112</t>
  </si>
  <si>
    <t xml:space="preserve">In situ
</t>
  </si>
  <si>
    <t>Presupuesto desagregado
SIIF ajustado a la normatividad vigente</t>
  </si>
  <si>
    <t># de documentos de planeación financiera formulados y aprobados</t>
  </si>
  <si>
    <t># de documentos de informes realizados</t>
  </si>
  <si>
    <t># de CDPs expedidos</t>
  </si>
  <si>
    <t>La desagregación presupuestal se aprobó mediante acuerdo y resolución 001 de 2021</t>
  </si>
  <si>
    <t>Acuerdo 001 de 2021: https://infotepsai.edu.co/index.php/infotep2/normatividad/acuerdos                    Resolución 001 de 2021: https://infotepsai.edu.co/index.php/infotep2/normatividad/resoluciones</t>
  </si>
  <si>
    <t>Resolución 005 de 2021: https://infotepsai.edu.co/index.php/infotep2/normatividad/resoluciones</t>
  </si>
  <si>
    <t>El plan anual de adquisiciones para la vigencia es adoptado mediante resolución 005 de 2021</t>
  </si>
  <si>
    <t xml:space="preserve">Acuerdo 044 de diciembre de 2020: https://infotepsai.edu.co/index.php/infotep2/normatividad/acuerdos   </t>
  </si>
  <si>
    <t xml:space="preserve">El anteproyecto de prespuesto 2022 fue formulado mediante ejercicio participativo de la alta dirección con líderes de procesos, consolidado y cargado por la oficina de planeación y aprobado </t>
  </si>
  <si>
    <t>Documentos de planeación y finanzas mediante los cuales se hizo el ejercicio de planificación del anteproyecto de presupuesto: https://drive.google.com/drive/folders/16Zke3AA-NpC7uwEZnGsT_tTCtg8WN6aj</t>
  </si>
  <si>
    <t xml:space="preserve">Acuerdo 005 de marzo 2021: https://infotepsai.edu.co/index.php/infotep2/normatividad/acuerdos   </t>
  </si>
  <si>
    <t>El anteproyecto de prespuesto 2022 fue aprobado mediante acuerdo 005 de marzo de 2021. Se presentó por parte de la oficina de planeación al consejo directivo, donde se explicó que se tuvo una asignación mayor de recursos para funcionamiento (6% respecto a la vigencia en curso) y un 33% menos para inversión.</t>
  </si>
  <si>
    <t>El área contable realizó mensualmente la preparación y publicación de los estados financieros en el CHIP y página web de la institución</t>
  </si>
  <si>
    <t>Plataforma CHIP y página web del INFOTEP: https://infotepsai.edu.co/index.php/infotep-item/item/406-estados-financieros-2020</t>
  </si>
  <si>
    <t>El área contable consolidó los estados financieros para la vigencia 2020 en el CHIP y página web de la institución, mismos que fueron sustentados al consejo directivo en la sesión del mes de febrero</t>
  </si>
  <si>
    <t>https://infotepsai.edu.co/index.php/infotep-item/item/363-estados-financieros-2020</t>
  </si>
  <si>
    <t>Página web del INFOTEP: https://infotepsai.edu.co/index.php/infotep-item/item/406-estados-financieros-2020</t>
  </si>
  <si>
    <t>El área contable realizó trimestralmente la publicación de los estados financieros en el CHIP según los requerimientos normativos</t>
  </si>
  <si>
    <t>Plataforma CHIP</t>
  </si>
  <si>
    <t xml:space="preserve">Plataforma SIIF </t>
  </si>
  <si>
    <t># de documentos de planeación estratégica formulados y aprobados</t>
  </si>
  <si>
    <t># de cupos de pagos garantizados</t>
  </si>
  <si>
    <t>La solicitud de PAC se realiza mensualmente por parte de los líderes de procesos los primeros 8 días del mes al área  financiera. Por su parte, pagaduría se encarga de consolidad el mismo y hacer la gestión respectiva en hacienda</t>
  </si>
  <si>
    <t>Los CDP se expiden de acuerdo al PAA y la gestión tanto de líderes de procesos como del área jurídica</t>
  </si>
  <si>
    <t>Los informes de ejecución presupuestal se presentan mensualmente al consejo directivo</t>
  </si>
  <si>
    <t>Los pagos se realizan mensualmente de acuerdo a la solicitud de PAC y la gestión de los contratistas y supervisores para la entrega de las cuentas de cobro</t>
  </si>
  <si>
    <t>(%) Porcentaje de avances en la implementacion de la Politica de Gobierno Digital.</t>
  </si>
  <si>
    <t>El plan de acción institucional  fue aprobado mediante acuerdo 044 de diciembre de 2020 y se encuentra en ejecución por parte d elos líderes de procesos. Se plantearon un total de 49 metas: 27 para las áreas misionales y 22 para las de apoyo, estratégicas y de evaluación</t>
  </si>
  <si>
    <t>El plan de acción institucional (que contiene el plan de inversiones de la institución) fue aprobado mediante acuerdo 044 de diciembre de 2020</t>
  </si>
  <si>
    <t># de capacitaciones</t>
  </si>
  <si>
    <t>Porcentaje de PQRSD contestadas</t>
  </si>
  <si>
    <t>Porcentaje de ejecución del plan de capacitaciones para los servidores que atienden a la ciudadanía</t>
  </si>
  <si>
    <t># de usuarios atendidos que califican el servicio satisfactoriamente / # usuarios otales atendidos</t>
  </si>
  <si>
    <t># de documentos de políticas</t>
  </si>
  <si>
    <t>https://infotepsai.edu.co/index.php/mecanismo-de-contacto/seguridad-y-privacidad-de-la-informacion</t>
  </si>
  <si>
    <t>La política se encuentra publicada en la página web en la sección de transparencia de acuerdo a lo estipulado en la resolución 1519 de 2020 de MinTic</t>
  </si>
  <si>
    <t># de documentos de planeación actualizados</t>
  </si>
  <si>
    <t># de buzones creados</t>
  </si>
  <si>
    <t># de procedimientos elaborados y publicados</t>
  </si>
  <si>
    <t># de medios electrónicos</t>
  </si>
  <si>
    <t>Acceso a poblacion discapacitada a medios electrónicos</t>
  </si>
  <si>
    <t>El procedimiento para la atención de solicitudes de traducción de información de los grupos étnicos se incluyó dentro del protocolo de atención al ciudadano y se encuentra publicado en el INFOSIG. En el mismo se plantean todos los pasos desde que el ciudadano radica la PQRSD, hasta que se le da respuesta, incluye igualmente  los pasos a seguir en el caso que el ciudadano no deje datos de contacto para responderle.</t>
  </si>
  <si>
    <t>Protocolo de atención al ciudadano: https://drive.google.com/file/d/1Yuyt-4qxo0JHxHrgqbBY6EDSPemESWCj/view?usp=sharing</t>
  </si>
  <si>
    <t>Las tablas de retención documental fueron aprobadas el 21 de marzo del 2021 mediante</t>
  </si>
  <si>
    <t>Tablas de retención documental: https://www.infotepsai.edu.co/index.php/gestion/calidad/tablas-de-retencion</t>
  </si>
  <si>
    <t>https://drive.google.com/drive/folders/1mProf3PU8mJh9Kmvut4MfkmVTnZw75r8</t>
  </si>
  <si>
    <t>El programa de gestión documental fue elaborado y aprobado mediante Acta 04 del 2019 por el comité de gestión y desempeño y modificado por el actar del mismo comité el 24 de agosto de 2020</t>
  </si>
  <si>
    <t>https://infotepsai.edu.co/index.php/infotep-item/item/376-programa-de-gestion-documental</t>
  </si>
  <si>
    <t>Fortalecer el liderazgo y el talento humano bajo los principios de integridad y legalidad, como motores de la generación de los resultados institucionales.</t>
  </si>
  <si>
    <t xml:space="preserve"># de planes implementados/ # total de planes </t>
  </si>
  <si>
    <t># de tablas de retención documental elaboradas y aprobadas</t>
  </si>
  <si>
    <t># de programas elaborados y aprobados</t>
  </si>
  <si>
    <t># de diagnósticos elaborados</t>
  </si>
  <si>
    <t>Se inició campaña de apropiación del código de integridad consistente en la publicación bimensual de fondos de pantallas en los computadores de uso de la institución.</t>
  </si>
  <si>
    <t>https://drive.google.com/drive/folders/11TR0MvDgtc5cLFemGlvd6inVAtdHPJlg</t>
  </si>
  <si>
    <t>En el manual de función de los profesionales de planeación y control interno se asignan las responsabilidades de seguimiento al primero, y evaluación al segundo</t>
  </si>
  <si>
    <t>Manuales de funciones de los jefes de planeación (https://drive.google.com/file/d/1j_52ArrOFct2cUi4SHkFnoVDdwSUGRNn/view?usp=sharing) y control interno (https://drive.google.com/file/d/1LuB2yqJpgqOs4z5tq3bZumoUYf_QYIX-/view?usp=sharing)</t>
  </si>
  <si>
    <t># de personas asignadas</t>
  </si>
  <si>
    <t># de planes elaborados</t>
  </si>
  <si>
    <t># de acciones implementadas / # de acciones planeadas</t>
  </si>
  <si>
    <t># de socializaciones</t>
  </si>
  <si>
    <t># de servidores que apropian el código de integridad / # de servidores totales</t>
  </si>
  <si>
    <t># de seguimientos realizados</t>
  </si>
  <si>
    <t>Seguimientos a los proyectos de inversión: https://spi.dnp.gov.co/Consultas/ResumenEjecutivoEntidad.aspx?id=img_Por%20Entidad
Seguimiento a los planes institucionales: https://www.infotepsai.edu.co/index.php/gestion/planeacion/plan-de-accion
https://infotepsai.edu.co/index.php/gestion/planeacion/plan-estrategico
Seguimiento al PDI y plan estratégico: https://infotepsai.edu.co/index.php/planeacion/politicas-lineamientos-y-manuales/item/389
Informes presupuestales al consejo directivo: https://drive.google.com/drive/folders/1_kL87qPtJ20CNTC2JfLei4j0uTBVWC3J</t>
  </si>
  <si>
    <t>"Mediante acuerdo 022 del 31 de julio de 2020 se aprobó la política de gestión de la información estadística y su plan de trabajo pertinente, Las principales acciones planteadas en este plan de acción de la política son: •Que se formule el plan de acción de la política, liderado por la oficina de planeación •Que se inicie el proceso de anonimización de bases de datos con la oficina de sistemas como responsable, se hace la salvedad que los líderes de procesos que alimentan información para las bases de datos deben aportar la misma para que el encargado de sistemas pueda continuar el proceso. Por su parte, dentro del plan de acción institucional 2021, se planteó la meta de “Implementar un procedimiento establecido en la política de gestión estadística”"</t>
  </si>
  <si>
    <t>Política de gestión estadística: https://infotepsai.edu.co/images/descargables/2021/enero/6-POLITICA-DE-GESTION-ESTADISITCA.pdf</t>
  </si>
  <si>
    <t>La entidad realiza seguimiento mensual a los proyectos de inversión y a la ejecución presupuestal de gastos e ingresos, trimestralmente de los planes y políticas institucionales y MIPG, semestral del plan de desarrollo 2020 - 2023 y anual al plan estratégico. Para lo anterior se tienen metas e indicadores medibles y verificables planteados en los diferentes instrumentos de planificación. Por último, l oficina de planeación inició el diseño de una batería de indicadores que consolide todas las metas de la institución</t>
  </si>
  <si>
    <t>Capacitaciones para la adecuada formulación de estudios previos y pliegos de condiciones</t>
  </si>
  <si>
    <t>Implementar  señalización de seguridad</t>
  </si>
  <si>
    <t># de puntos obtenidos</t>
  </si>
  <si>
    <t># de inventarios actualizados</t>
  </si>
  <si>
    <t>Porcentaje de implementación del MSPI</t>
  </si>
  <si>
    <t>Cantidad de señalización de seguridad instalada</t>
  </si>
  <si>
    <t># de señalización</t>
  </si>
  <si>
    <t># de documentos publicados</t>
  </si>
  <si>
    <t># de documentos formulados</t>
  </si>
  <si>
    <t>Número de capacitaciones realizadas</t>
  </si>
  <si>
    <t>Cantidad de capacitaciones realizadas</t>
  </si>
  <si>
    <t># de instructivos</t>
  </si>
  <si>
    <t xml:space="preserve">Número de Grupos de valor caracterizados </t>
  </si>
  <si>
    <t>Registro fotográfico de la señalización instalada: https://drive.google.com/drive/folders/1u7bzDWMHFDDSHtlI4_3xkTxkrnDBpz8f</t>
  </si>
  <si>
    <t xml:space="preserve">
De las acciones planteadas en el plan de acción de la política se
realizaron las acciones concernientes a la instalación de la señalización
de seguridad, se tienen un avance de 68% en la instalación de los mismos. Lo anterior con el
fin de prevenir el riesgo de sufrir accidentes en las instalaciones y que pueda repercutir en proceso litigioso futuro para la entidad.</t>
  </si>
  <si>
    <t>Se hizo la publicación en el CHIP</t>
  </si>
  <si>
    <t>(No actividades ejecutadas /No actividades programadas) X 100</t>
  </si>
  <si>
    <r>
      <rPr>
        <sz val="9"/>
        <color theme="1"/>
        <rFont val="Tahoma"/>
        <family val="2"/>
      </rPr>
      <t xml:space="preserve">Levantamiento de evidencias y cargue de información al FURAG 2020: </t>
    </r>
    <r>
      <rPr>
        <u/>
        <sz val="9"/>
        <color rgb="FF1155CC"/>
        <rFont val="Tahoma"/>
        <family val="2"/>
      </rPr>
      <t>https://drive.google.com/drive/u/0/folders/1UHUB4QmUdW4GHof83kkifSa6ez_z_Ld6</t>
    </r>
  </si>
  <si>
    <r>
      <t>Accesibilidad en medios electrónicos para la población en situación de discapacidad:</t>
    </r>
    <r>
      <rPr>
        <sz val="9"/>
        <color theme="1"/>
        <rFont val="Tahoma"/>
        <family val="2"/>
      </rPr>
      <t xml:space="preserve"> </t>
    </r>
  </si>
  <si>
    <t>PORCENTAJE DE CUMPLIMIENTO DE METAS PARA EL PERIODO</t>
  </si>
  <si>
    <t>1 abril de 2021</t>
  </si>
  <si>
    <t>30 junio de 2021</t>
  </si>
  <si>
    <t>La audiencia pública de rendición de cuentas se llevó a cabo el 26 de mayo de forma virtual, se usaron las plataformas meets y facebook live para la transmisión. Se contó con la participación de distintos grupos de valor: estudiantes, egresados, miembros del consejo directivo, docentes, miembros de coralina, etc. La metodología implementada para llevar a cabo este espacio fue: 
1.        Líderes de proceso de: académica, extensión y proyección social, investigación, bienestar estudiantil, administrativa y financiera, y planeación rindieron cuenta de los avances de la gestión en cada área, al igual que se explicaron las dificultades.
2.        Se abrió espacio de preguntas para que los asistentes solicitaran aclarar dudas o extender sobre la información brindada
3.        Cierre del evento</t>
  </si>
  <si>
    <t xml:space="preserve">Aqui se cuantifican los recaudos por el ingreso de estudiantes con la siguiente clasificación: 
Estudiantes Generación E: 682
Plan Auxilio Matrículas (Fondo Solidario-MEN): 73
Plan Auxilio Matrículas (Recursos propios- INFOTEP): 16
Beneficio adicional de jóvenes en acción del DPS: 380
</t>
  </si>
  <si>
    <t>Numero de estudiantes matriulados y cargados al SNIES: https://drive.google.com/drive/folders/1dgGDvkW5JoE1OhTtS8Sy5uZjFcOEJYXd</t>
  </si>
  <si>
    <t>Se realizó el ejercicio de participación ciudadana con los estudiantes para escuchar su opinión con respecto a la política y el reglamento de Bienestar Institucional, con el propósito de rescatar ideas y opiniones que permitirán la construcción y actualización del nuevo plan de acceso, permanencia y graduación. La actividad consistió en la presentación de los documentos antes mencionados por medio de un mural, de forma que los estudiantes expresaran sus ideas y opiniones al respecto y usar este insumo tanto para la construcción del nuevo plan de acceso permanencia y graduación, como para los documentos de política y reglamento.</t>
  </si>
  <si>
    <t>Evidencia fotográfica: 
https://drive.google.com/drive/folders/1kJeDCysYamG3dpmMvyX_lJoHK6LUfFrL</t>
  </si>
  <si>
    <t>La meta no tiene programación para el segundo trimestre</t>
  </si>
  <si>
    <t>No se estan haciendo encuestas, se pasa un informe trimestral de lo radicado/recibido</t>
  </si>
  <si>
    <t>1. Se realizo el Plan de Transicion de IPv4 a IPv6.
2. Se han realizado varios entregables referentes a la renovacion de programas academicos (Condiciones Institucionales.)
3. Se han realizado capacitaciones sobre algunas herramientas tipo software las cuales contribuyen al foratalecimiento de la utilizacion de las TICs en el INFOTEP.</t>
  </si>
  <si>
    <t>La institución tuvo una importante mejora en el índice medición del desempeño -FURAG 2020- con respecto a la vigencia inmediatamente anterior, pasando de 80.4 a 90.4 puntos un 112,4% de mejoramiento. El ranking quedó como se relaciona:
8 políticas con puntajes iguales o superiores a los 90 puntos:
1. Gestión del conocimiento: 98.8
2. Control interno: 97.7
3. Participación ciudadana en la gestión pública: 96.5
4. Talento humano: 96.1
5. Planeación institucional: 94.6
6. Gestión estadística: 91.9
7. Integridad: 90.3
8. Fortalecimiento organizacional y simplificación de procesos: 90
7 políticas con puntajes entre los 80 – 89 puntos:
1. Seguridad digital: 88
2. Defensa jurídica: 87.7
3. Servicio al ciudadano: 87.1
4. Racionalización de trámites: 87
5. Transparencia y acceso a la información pública: 86.7
6. Seguimiento y evaluación al desempeño: 85.3
7. Gobierno digital: 84.9
2 políticas por debajo de los 80 puntos:
1. Gestión documental: 76.3
2. Gestión presupuestal y eficiencia del gasto: 68.8
Con base en este resultado, se decide que el plan de intervención de políticas MIPG se va a formular con el fin de mejorar el desempeño de las tres políticas que quedaron por debajo de los 85 puntos, más la política de servicio al ciudadano, ya que tenemos importantes rezagos en la misma, aún cuando se mejoró el índice con respecto al 2019.</t>
  </si>
  <si>
    <t xml:space="preserve">
En lo que concierne a la gestión del riesgo se realizan los back ups de los aplicativos Q10 y NOVASOFT. Igualmente, se gestionan los usuarios en los sistemas de información de acuerdo a los lineamientos planteados tanto en la política de seguridad digital, como el plan de tratamiento de riesgos.
Finalmente, para el cierre del segundo trimestre del años, se avanza en la realización y/o actualización de 16 procedimientos de seguridad, los cuales están asociados al plan de seguridad y privacidad de la información.</t>
  </si>
  <si>
    <t xml:space="preserve">
https://drive.google.com/drive/folders/1yHEdEmSM3hmBJGSGH8gInxwJ_p1yV1xL</t>
  </si>
  <si>
    <t>https://drive.google.com/drive/folders/1WUZKGg5GdNu2Ml4kTImYbUNARnKPcDz6</t>
  </si>
  <si>
    <t>ara el segundo trimestre se avanzó en el diseño de la encuesta de satisfacción de los servicios de la biblioteca, para que se pueda hacer la medición respectiva para este servicio.
Por su parte, en lo que concierne a los informes de satisfacción del usuario 2020, y del primer semestre del 2021 no se presentaron avances en la consolidación del mismo.  En el trimestre pasado, las encuestas se aplicaron en los procesos misionales: gestión académica, extensión y proyección social y en bienestar estudiantil.
Donde el proceso de bienestar tuvo una aplicación total de 600 encuestas para el 2020. Para el caso de gestión académica, se determinó que se debe hacer el diseño, modificación y cargue de una encuesta nueva, para separar la de docentes de la de percepción de los servicios prestados, debido a que en la forma como se encuentra, el resultado entrega una muestra incorrecta, generándose repeticiones en las respuestas. 
Finalmente, en el proceso de extensión, se entregaron los informes de educación continua, centro de lenguas y articulación.</t>
  </si>
  <si>
    <t>Diseño de encuesta de satisfacción de servicios de biblioteca: https://drive.google.com/drive/folders/1L2oi_sEWSHzyqZHVoAxzKpjzXesoRakD</t>
  </si>
  <si>
    <t xml:space="preserve">De 8 cursos programados sólo se realizó el de lenguaje c laro </t>
  </si>
  <si>
    <t>registros fotos curso lenguaje claro</t>
  </si>
  <si>
    <t>No  se realizó la activiidad en este trimestre</t>
  </si>
  <si>
    <t xml:space="preserve">
Plan de Bienestar e Incentivos: se entregan los siguientes
incentivos a los funcionarios: 
- Día compensatorio por el cumpleaños. 
- Gestión de descuento para mercar en la cadena de supermercados Mr. Ahorro para los 29 funcionarios de la institución. 
Plan Institucional de Capacitaciones: para el segundo trimestre estaban programados 8 cursos programados, de los cuales se realizó la capacitación de lenguaje claro. A parte, se llevaron a cabo los siguientes cursos:
- Transparencia con la escuela corporativa del sector: se contó con la participación 21 funcionarios, y 4 contratistas.
- Curso MIPG: fue dirigido por la coordinación de calidad y se certificó un contratista nuevo. Se espera que los demás lo hagan en el tercer trimestre.
Plan de Previsión de Recursos Humanos: el avance en la implementación de este plan se evidencia en el pago de la nómina de los funcionarios para los meses de abril a junio de nómina de abril a junio. 
Plan Anual de Vacantes: la institución viene gestionando la provisión de los 15 cargos que se deben someter a concurso con la CNSC, lo cual está aprobado mediante 0337 de 2020 de la Comisión Nacional de Servicio Civil.</t>
  </si>
  <si>
    <t>La meta no tiene programación para elsegundo trimestre</t>
  </si>
  <si>
    <t>Del total de 12 actividades planeadas para el segundo trimestre, se ejecutaron un total de 9:
1. Realizar procesos de inducción y reinducción: actividad llevada a cabo por talento humano, se diseñaron 22 cartillas y se enviaron por correo a cada uno de los funcionarios con la información general de la institución: misión, visión, valores, código de integridad, etc. Y las funciones específicas de cada uno según su cargo.
2. Desarrollar acciones para la apropiación del código de integridad a nivel Institucional: desde el mes de abril se vienen enviando ecards con los valores del código y se ponen en los fondos de pantalla de la institución
3. Diseñar e implementar el canal de denuncia a nivel institucional: En lo concerniente a la implementación del manual RITA, en el INFOTEP se llevaron a cabo las acciones pertinentes para: 
- Formulación de la política antifraude y antipiratería 
- Formulación de la política antisoborno (Ambas políticas se van a pasar a aprobar al consejo directivo en la sesión del mes de julio)
Ratificar el compromiso de cumplimiento con lo contemplado en las políticas MIPG de:
- Transparencia y acceso a la información pública: dentro de los requerimientos de esta política se hizo toda la gestión para poner al día la página con los nuevos lineamientos de la resolución 1519 de 2020 
- Manejo de conflicto de interés (se diseñó el protocolo aplicable al caso)
- Integridad (se viene adelantando desde el mes de marzo actividades de apropiación del código de integridad y se hizo la solicitud a los funcionarios de que diligenciaran la declaración de bienes y rentas y conflictos de interés)
4. Incrementar el porcentaje de funcionarios y contratistas que realicen la declaración conflictos de interés: Del total de de funcionarios de la entidad, 06 diligenciaron la declaración de bienes y rentas y conflictos de interés, y 02 contratistas hicieron lo mismo. Cabe resaltar, que con corte 31 de de enero, se hizo la publicación de dichos documentos para los tres funcionarios que ocupan cargos directivos
5. Diseñar y llevar a cabo las actividades de control del riesgo en la entidad:
6. Monitoreo de riesgos de corrupción, gestión y seguridad digital
7. Seguimiento riesgos de corrupción: 
8. Seguimiento riesgos de gestión:
9. Para los puntos del 5 – 8 se realiza el seguimiento con corte del primer cuatrimestre, de los 8 procesos con matriz identificada, ninguno tuvo riesgos materializados.
10. Revisión permanente de la información y comunicación organizacional: ejercicio permanente
No se cumplieron las concernientes a:
1. Diseñar una campaña para socialización y apropiación a nivel institucional de una cultura de autocontrol y autorregulación
2. Campaña de comunicaciones para el fomento de la cultura de autocontrol</t>
  </si>
  <si>
    <t>Plan de trabajo de la política de control interno: https://drive.google.com/drive/folders/1o75_EhSjHHyYJoSH5To7KQc-MNlOPKkj</t>
  </si>
  <si>
    <r>
      <rPr>
        <sz val="9"/>
        <rFont val="Tahoma"/>
        <family val="2"/>
      </rPr>
      <t>Consolidado de solicitudes de PAC:</t>
    </r>
    <r>
      <rPr>
        <u/>
        <sz val="9"/>
        <rFont val="Tahoma"/>
        <family val="2"/>
      </rPr>
      <t xml:space="preserve"> https://drive.google.com/drive/folders/1l4dbVPrJ2zOxDsVfpwyA69pPPK1R_Y8k</t>
    </r>
  </si>
  <si>
    <t xml:space="preserve">Informes presupuestales: https://drive.google.com/drive/folders/1l4dbVPrJ2zOxDsVfpwyA69pPPK1R_Y8k
</t>
  </si>
  <si>
    <t>No  se realizó la activiidad en este trimestre, se consolidó la información de 2019 y 2021. Próximamente se revisará la aplicación para las  de 2021</t>
  </si>
  <si>
    <t>Se recibieron 95 PQRSD de las cuales se respondieron 76</t>
  </si>
  <si>
    <t xml:space="preserve">No se han realizado capacitaciones con respecto a esta temática </t>
  </si>
  <si>
    <t xml:space="preserve">Informe PQRSD: https://drive.google.com/file/d/1R9X1GsUKtd0h1fHN5sNIRfkB3gpavdms/view?usp=sharing
</t>
  </si>
  <si>
    <t xml:space="preserve">
Se realizaron las gestiones
pertinentes para la contratación de un tecnólogo en archivo, para continuar con
el Inventario Documental del Archivo Central, cuya actividad hace parte del
Programa de Gestión Documental. 
</t>
  </si>
  <si>
    <t xml:space="preserve">Se realizó promedio de los porcentajes de avance de los planes de talento humano, por eso ese valor por encima de la meta en el 2do trimestre </t>
  </si>
  <si>
    <t xml:space="preserve">https://drive.google.com/file/d/1QcTMuaAkBJmgvvAGw3SGowmXdLn7MN4V/view?usp=sharing: </t>
  </si>
  <si>
    <t>1. Reuniones de trabajo con cada miembro del Grupo de Gestión del conocimiento e Innovación para establecer funciones y la creación del documento “Grupo de Gestión del Conocimiento e innovación”.
2. Documento propuesto “Grupo de Gestión del Conocimiento e innovación”
3. Documento Autodiagnóstico gestión conocimiento MIPG identificado y pendiente por socializar
4. Proyecto aprodaba por OCAD de CTeI "Evaluación del potencial de aprovechamiento del material remanente del proceso de incineración de RSU utilizado en la producción de electricidad en la isla de San Andrés para el desarrollo de nuevos productos" Infotep aliado regional.
5. Se trabajo en la propuesta presentada y pendiente de evaluación por OCAD Generación de prototipos de bioproductos asociados con la conservación ambiental y la producción de energías renovables como una estrategia para promover la bioeconomía azul en el Archipiélago de San Andrés, Providencia y Santa Catalina, Infotep aliado regional
6. Se adelanto en términos de requisitos para la presentación del proyecto aprobado por OCAD de CTeI Implementación de soluciones para el aprovechamiento de oportunidades de ahorro de electricidad y fuentes no convencionales de energía para el desarrollo del turismo sostenible en el archipiélago de San Andrés, Providencia y Santa Catalina, Infotep aliado regional.
7. Proyecto en ejecución “Fortalecimiento de las capacidades técnicas y científicas del laboratorio de innovación turística Instituto Nacional de Formación Técnica Profesional de San Andrés y providencias isla, INFOTEP" , inicio de los procesos financieros y administrativos etapa contractual del proyecto. Infotep ejecutor
8. Proyecto en ejecución “Fortalecimiento de las Capacidades y Habilidades de Investigación e Innovación para Jóvenes Técnicos y Tecnólogos de San Andrés y Providencia Mediante Becas-Pasantía en Grupos de Investigación Reconocidos, se establecen reuniones con la CUC para determinar documento de aspectos técnicos para la selección de pasantes.
9. Inicio del proceso contratación para el fortalecimiento de las capacidades y competencias de profesores docentes de catedra y estudiantes del semillero de investigación en formulación de proyectos.
10. Se establecieron reuniones para el diseño preliminar de los términos de referencia para la ejecución de la convocatoria interna de emprendimiento, busca el fomento de la cultura de emprendimiento en innovación de la comunidad de Infotep y su sistema de evaluación incluye el componente innovación</t>
  </si>
  <si>
    <t>Promover buenas prácticas para la gestión y divulgación del conocimiento generado propio de las labores de los funcionarios y contratistas de la entidad</t>
  </si>
  <si>
    <t>Se realiza corrección al avance de la meta en el primer trimestre, en el cual se reporta de forma porcentual y de acuerdo a la meta planteada debe ser de forma numérica.</t>
  </si>
  <si>
    <t>Observaciones oficina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</si>
</sst>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b/>
      <sz val="10"/>
      <name val="Tahoma"/>
      <family val="2"/>
    </font>
    <font>
      <sz val="11"/>
      <color indexed="8"/>
      <name val="Arial"/>
      <family val="2"/>
    </font>
    <font>
      <b/>
      <sz val="11"/>
      <color theme="1"/>
      <name val="Tahoma"/>
      <family val="2"/>
    </font>
    <font>
      <b/>
      <sz val="9"/>
      <color theme="1"/>
      <name val="Tahoma"/>
      <family val="2"/>
    </font>
    <font>
      <b/>
      <sz val="9"/>
      <color theme="0"/>
      <name val="Tahoma"/>
      <family val="2"/>
    </font>
    <font>
      <b/>
      <sz val="14"/>
      <name val="Tahoma"/>
      <family val="2"/>
    </font>
    <font>
      <b/>
      <sz val="11"/>
      <color theme="1"/>
      <name val="Calibri"/>
      <family val="2"/>
      <scheme val="minor"/>
    </font>
    <font>
      <sz val="9"/>
      <color rgb="FF000000"/>
      <name val="Tahoma"/>
      <family val="2"/>
    </font>
    <font>
      <sz val="9"/>
      <color theme="1"/>
      <name val="Tahoma"/>
      <family val="2"/>
    </font>
    <font>
      <u/>
      <sz val="9"/>
      <color theme="10"/>
      <name val="Tahoma"/>
      <family val="2"/>
    </font>
    <font>
      <sz val="9"/>
      <color rgb="FFFF0000"/>
      <name val="Tahoma"/>
      <family val="2"/>
    </font>
    <font>
      <sz val="9"/>
      <name val="Tahoma"/>
      <family val="2"/>
    </font>
    <font>
      <u/>
      <sz val="9"/>
      <color theme="1"/>
      <name val="Tahoma"/>
      <family val="2"/>
    </font>
    <font>
      <u/>
      <sz val="9"/>
      <color rgb="FF1155CC"/>
      <name val="Tahoma"/>
      <family val="2"/>
    </font>
    <font>
      <b/>
      <sz val="11"/>
      <name val="Calibri"/>
      <family val="2"/>
      <scheme val="minor"/>
    </font>
    <font>
      <u/>
      <sz val="9"/>
      <name val="Tahoma"/>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FF"/>
        <bgColor rgb="FFFFFFFF"/>
      </patternFill>
    </fill>
  </fills>
  <borders count="3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90">
    <xf numFmtId="0" fontId="0" fillId="0" borderId="0" xfId="0"/>
    <xf numFmtId="0" fontId="3" fillId="0" borderId="9" xfId="0" applyFont="1" applyBorder="1" applyAlignment="1">
      <alignment horizontal="center" vertical="center" wrapText="1"/>
    </xf>
    <xf numFmtId="0" fontId="3" fillId="0" borderId="0" xfId="0" applyFont="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15" fontId="3" fillId="2" borderId="9" xfId="0" applyNumberFormat="1" applyFont="1" applyFill="1" applyBorder="1" applyAlignment="1">
      <alignment horizontal="center" vertical="center" wrapText="1"/>
    </xf>
    <xf numFmtId="15" fontId="3" fillId="0" borderId="0" xfId="0" applyNumberFormat="1" applyFont="1" applyBorder="1" applyAlignment="1">
      <alignment horizontal="center"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3" fillId="0" borderId="0" xfId="0" applyFont="1" applyAlignment="1">
      <alignment horizontal="center" vertical="center" wrapText="1"/>
    </xf>
    <xf numFmtId="0" fontId="5" fillId="0" borderId="0"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Fill="1" applyAlignment="1">
      <alignment vertical="center" wrapText="1"/>
    </xf>
    <xf numFmtId="0" fontId="11" fillId="0" borderId="9" xfId="0" applyFont="1" applyBorder="1" applyAlignment="1">
      <alignment horizontal="center" vertical="center" wrapText="1"/>
    </xf>
    <xf numFmtId="0" fontId="12" fillId="0" borderId="22" xfId="0" applyFont="1" applyBorder="1" applyAlignment="1">
      <alignment vertical="center" wrapText="1"/>
    </xf>
    <xf numFmtId="0" fontId="12" fillId="6" borderId="9" xfId="0" applyFont="1" applyFill="1" applyBorder="1" applyAlignment="1">
      <alignment horizontal="center" vertical="center" wrapText="1"/>
    </xf>
    <xf numFmtId="164" fontId="12" fillId="0" borderId="9" xfId="1" applyNumberFormat="1" applyFont="1" applyFill="1" applyBorder="1" applyAlignment="1">
      <alignment horizontal="center" vertical="center" wrapText="1"/>
    </xf>
    <xf numFmtId="0" fontId="12" fillId="0" borderId="19" xfId="0" applyFont="1" applyBorder="1" applyAlignment="1">
      <alignment vertical="center" wrapText="1"/>
    </xf>
    <xf numFmtId="0" fontId="12" fillId="0" borderId="21" xfId="0" applyFont="1" applyBorder="1" applyAlignment="1">
      <alignment horizontal="justify" vertical="center" wrapText="1"/>
    </xf>
    <xf numFmtId="9" fontId="12" fillId="0" borderId="21" xfId="0" applyNumberFormat="1" applyFont="1" applyFill="1" applyBorder="1" applyAlignment="1">
      <alignment horizontal="center" vertical="center" wrapText="1"/>
    </xf>
    <xf numFmtId="164" fontId="12" fillId="0" borderId="21" xfId="1" applyNumberFormat="1" applyFont="1" applyFill="1" applyBorder="1" applyAlignment="1">
      <alignment horizontal="center" vertical="center" wrapText="1"/>
    </xf>
    <xf numFmtId="0" fontId="12" fillId="0" borderId="17" xfId="0" applyFont="1" applyBorder="1" applyAlignment="1">
      <alignment horizontal="center" vertical="center" wrapText="1"/>
    </xf>
    <xf numFmtId="164" fontId="12" fillId="0" borderId="17" xfId="1" applyNumberFormat="1" applyFont="1" applyFill="1" applyBorder="1" applyAlignment="1">
      <alignment horizontal="center" vertical="center" wrapText="1"/>
    </xf>
    <xf numFmtId="0" fontId="12" fillId="0" borderId="9" xfId="0" applyFont="1" applyBorder="1" applyAlignment="1">
      <alignment vertical="center" wrapText="1"/>
    </xf>
    <xf numFmtId="0" fontId="12" fillId="0" borderId="9" xfId="0" applyFont="1" applyFill="1" applyBorder="1" applyAlignment="1">
      <alignment vertical="center" wrapText="1"/>
    </xf>
    <xf numFmtId="0" fontId="12" fillId="0" borderId="19" xfId="0" applyFont="1" applyFill="1" applyBorder="1" applyAlignment="1">
      <alignment vertical="center" wrapText="1"/>
    </xf>
    <xf numFmtId="164" fontId="12" fillId="0" borderId="9" xfId="0" applyNumberFormat="1" applyFont="1" applyFill="1" applyBorder="1" applyAlignment="1">
      <alignment horizontal="center" vertical="center" wrapText="1"/>
    </xf>
    <xf numFmtId="10" fontId="12" fillId="0" borderId="9" xfId="0" applyNumberFormat="1" applyFont="1" applyFill="1" applyBorder="1" applyAlignment="1">
      <alignment horizontal="center" vertical="center" wrapText="1"/>
    </xf>
    <xf numFmtId="0" fontId="12" fillId="0" borderId="21" xfId="0" applyFont="1" applyBorder="1" applyAlignment="1">
      <alignment vertical="center" wrapText="1"/>
    </xf>
    <xf numFmtId="0" fontId="12" fillId="0" borderId="29" xfId="0" applyFont="1" applyBorder="1" applyAlignment="1">
      <alignment horizontal="center" vertical="center" wrapText="1"/>
    </xf>
    <xf numFmtId="0" fontId="12" fillId="0" borderId="30" xfId="0" applyFont="1" applyFill="1" applyBorder="1" applyAlignment="1">
      <alignment horizontal="center" vertical="center" wrapText="1"/>
    </xf>
    <xf numFmtId="0" fontId="12" fillId="0" borderId="30" xfId="0" applyFont="1" applyFill="1" applyBorder="1" applyAlignment="1">
      <alignment horizontal="justify" vertical="center" wrapText="1"/>
    </xf>
    <xf numFmtId="0" fontId="12" fillId="0" borderId="30" xfId="0" applyFont="1" applyBorder="1" applyAlignment="1">
      <alignment horizontal="center" vertical="center" wrapText="1"/>
    </xf>
    <xf numFmtId="9" fontId="11" fillId="0" borderId="30" xfId="0" applyNumberFormat="1" applyFont="1" applyFill="1" applyBorder="1" applyAlignment="1">
      <alignment horizontal="center" vertical="center" wrapText="1"/>
    </xf>
    <xf numFmtId="164" fontId="11" fillId="0" borderId="30" xfId="0" applyNumberFormat="1" applyFont="1" applyFill="1" applyBorder="1" applyAlignment="1">
      <alignment horizontal="center" vertical="center" wrapText="1"/>
    </xf>
    <xf numFmtId="0" fontId="12" fillId="0" borderId="30" xfId="0" applyFont="1" applyBorder="1" applyAlignment="1">
      <alignment vertical="center" wrapText="1"/>
    </xf>
    <xf numFmtId="9" fontId="12" fillId="0" borderId="30" xfId="1" applyFont="1" applyFill="1" applyBorder="1" applyAlignment="1">
      <alignment horizontal="center" vertical="center" wrapText="1"/>
    </xf>
    <xf numFmtId="0" fontId="12" fillId="0" borderId="17" xfId="0" applyFont="1" applyBorder="1" applyAlignment="1">
      <alignment vertical="center" wrapText="1"/>
    </xf>
    <xf numFmtId="0" fontId="15" fillId="0" borderId="9" xfId="0" applyFont="1" applyFill="1" applyBorder="1" applyAlignment="1">
      <alignment horizontal="center" vertical="center" wrapText="1"/>
    </xf>
    <xf numFmtId="0" fontId="12" fillId="0" borderId="17" xfId="0" applyFont="1" applyFill="1" applyBorder="1" applyAlignment="1">
      <alignment vertical="center" wrapText="1"/>
    </xf>
    <xf numFmtId="0" fontId="12" fillId="0" borderId="21" xfId="0" applyFont="1" applyFill="1" applyBorder="1" applyAlignment="1">
      <alignment vertical="center" wrapText="1"/>
    </xf>
    <xf numFmtId="9" fontId="12" fillId="0" borderId="9" xfId="0" applyNumberFormat="1" applyFont="1" applyBorder="1" applyAlignment="1">
      <alignment horizontal="center" vertical="center" wrapText="1"/>
    </xf>
    <xf numFmtId="164" fontId="12" fillId="0" borderId="9" xfId="1" applyNumberFormat="1" applyFont="1" applyBorder="1" applyAlignment="1">
      <alignment horizontal="center" vertical="center" wrapText="1"/>
    </xf>
    <xf numFmtId="9" fontId="12" fillId="0" borderId="9" xfId="1" applyFont="1" applyBorder="1" applyAlignment="1">
      <alignment horizontal="center" vertical="center" wrapText="1"/>
    </xf>
    <xf numFmtId="164" fontId="12" fillId="0" borderId="9" xfId="0" applyNumberFormat="1" applyFont="1" applyBorder="1" applyAlignment="1">
      <alignment horizontal="center" vertical="center" wrapText="1"/>
    </xf>
    <xf numFmtId="0" fontId="12" fillId="0" borderId="9" xfId="0" applyFont="1" applyFill="1" applyBorder="1" applyAlignment="1">
      <alignment horizontal="justify" vertical="center" wrapText="1"/>
    </xf>
    <xf numFmtId="0" fontId="11" fillId="0" borderId="21" xfId="0" applyFont="1" applyBorder="1" applyAlignment="1">
      <alignment horizontal="justify" vertical="center" wrapText="1"/>
    </xf>
    <xf numFmtId="0" fontId="11" fillId="0" borderId="21" xfId="0" applyFont="1" applyBorder="1" applyAlignment="1">
      <alignment horizontal="center" vertical="center" wrapText="1"/>
    </xf>
    <xf numFmtId="0" fontId="12"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164" fontId="15" fillId="0" borderId="30" xfId="0" applyNumberFormat="1" applyFont="1" applyFill="1" applyBorder="1" applyAlignment="1">
      <alignment horizontal="center" vertical="center" wrapText="1"/>
    </xf>
    <xf numFmtId="0" fontId="11" fillId="0" borderId="17" xfId="0" applyFont="1" applyFill="1" applyBorder="1" applyAlignment="1">
      <alignment horizontal="justify"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center" vertical="center" wrapText="1"/>
    </xf>
    <xf numFmtId="0" fontId="11" fillId="0" borderId="9" xfId="0" applyFont="1" applyFill="1" applyBorder="1" applyAlignment="1">
      <alignment horizontal="justify" vertical="center" wrapText="1"/>
    </xf>
    <xf numFmtId="0" fontId="11" fillId="0" borderId="21" xfId="0" applyFont="1" applyFill="1" applyBorder="1" applyAlignment="1">
      <alignment horizontal="justify" vertical="center" wrapText="1"/>
    </xf>
    <xf numFmtId="0" fontId="11" fillId="0" borderId="21" xfId="0" applyFont="1" applyFill="1" applyBorder="1" applyAlignment="1">
      <alignment horizontal="center" vertical="center" wrapText="1"/>
    </xf>
    <xf numFmtId="0" fontId="11" fillId="0" borderId="17" xfId="0" applyFont="1" applyBorder="1" applyAlignment="1">
      <alignment horizontal="center" vertical="center" wrapText="1"/>
    </xf>
    <xf numFmtId="0" fontId="15" fillId="0" borderId="30" xfId="0" applyFont="1" applyFill="1" applyBorder="1" applyAlignment="1">
      <alignment horizontal="center" vertical="center" wrapText="1"/>
    </xf>
    <xf numFmtId="9" fontId="12" fillId="0" borderId="30" xfId="0" applyNumberFormat="1" applyFont="1" applyFill="1" applyBorder="1" applyAlignment="1">
      <alignment horizontal="center" vertical="center" wrapText="1"/>
    </xf>
    <xf numFmtId="9" fontId="15" fillId="0" borderId="30" xfId="0" applyNumberFormat="1" applyFont="1" applyFill="1" applyBorder="1" applyAlignment="1">
      <alignment horizontal="center" vertical="center" wrapText="1"/>
    </xf>
    <xf numFmtId="0" fontId="11" fillId="0" borderId="30" xfId="0" applyFont="1" applyFill="1" applyBorder="1" applyAlignment="1">
      <alignment vertical="center" wrapText="1"/>
    </xf>
    <xf numFmtId="0" fontId="12" fillId="0" borderId="30" xfId="0" applyFont="1" applyFill="1" applyBorder="1" applyAlignment="1">
      <alignment vertical="center" wrapText="1"/>
    </xf>
    <xf numFmtId="10" fontId="11" fillId="0" borderId="30" xfId="0" applyNumberFormat="1" applyFont="1" applyFill="1" applyBorder="1" applyAlignment="1">
      <alignment horizontal="center" vertical="center" wrapText="1"/>
    </xf>
    <xf numFmtId="0" fontId="15" fillId="6" borderId="30" xfId="0" applyFont="1" applyFill="1" applyBorder="1" applyAlignment="1">
      <alignment vertical="center" wrapText="1"/>
    </xf>
    <xf numFmtId="0" fontId="11" fillId="0" borderId="9"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9" xfId="0" applyFont="1" applyBorder="1" applyAlignment="1">
      <alignment horizontal="justify" vertical="center" wrapText="1"/>
    </xf>
    <xf numFmtId="0" fontId="12" fillId="0" borderId="9"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17" xfId="0" applyFont="1" applyFill="1" applyBorder="1" applyAlignment="1">
      <alignment horizontal="center" vertical="center" wrapText="1"/>
    </xf>
    <xf numFmtId="9" fontId="12" fillId="0" borderId="17" xfId="0" applyNumberFormat="1" applyFont="1" applyFill="1" applyBorder="1" applyAlignment="1">
      <alignment horizontal="center" vertical="center" wrapText="1"/>
    </xf>
    <xf numFmtId="9" fontId="12" fillId="0" borderId="9" xfId="0" applyNumberFormat="1" applyFont="1" applyFill="1" applyBorder="1" applyAlignment="1">
      <alignment horizontal="center" vertical="center" wrapText="1"/>
    </xf>
    <xf numFmtId="0" fontId="12" fillId="0" borderId="21" xfId="0" applyFont="1" applyBorder="1" applyAlignment="1">
      <alignment horizontal="center" vertical="center" wrapText="1"/>
    </xf>
    <xf numFmtId="9" fontId="12" fillId="0" borderId="9" xfId="1" applyFont="1" applyFill="1" applyBorder="1" applyAlignment="1">
      <alignment horizontal="center" vertical="center" wrapText="1"/>
    </xf>
    <xf numFmtId="9" fontId="12" fillId="0" borderId="21" xfId="1" applyFont="1" applyFill="1" applyBorder="1" applyAlignment="1">
      <alignment horizontal="center" vertical="center" wrapText="1"/>
    </xf>
    <xf numFmtId="9" fontId="12" fillId="0" borderId="17" xfId="1"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9" fontId="12" fillId="0" borderId="9" xfId="1" applyFont="1" applyFill="1" applyBorder="1" applyAlignment="1">
      <alignment horizontal="center" vertical="center" wrapText="1"/>
    </xf>
    <xf numFmtId="9" fontId="12" fillId="0" borderId="21" xfId="1" applyFont="1" applyFill="1" applyBorder="1" applyAlignment="1">
      <alignment horizontal="center" vertical="center" wrapText="1"/>
    </xf>
    <xf numFmtId="9" fontId="12" fillId="0" borderId="17" xfId="1" applyFont="1" applyFill="1" applyBorder="1" applyAlignment="1">
      <alignment horizontal="center" vertical="center" wrapText="1"/>
    </xf>
    <xf numFmtId="0" fontId="12" fillId="0" borderId="9" xfId="0" applyFont="1" applyBorder="1" applyAlignment="1">
      <alignment horizontal="center" vertical="center" wrapText="1"/>
    </xf>
    <xf numFmtId="0" fontId="7" fillId="5" borderId="17"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12" fillId="0" borderId="16"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7" xfId="0" applyFont="1" applyFill="1" applyBorder="1" applyAlignment="1">
      <alignment horizontal="center" vertical="center" wrapText="1"/>
    </xf>
    <xf numFmtId="9" fontId="12" fillId="0" borderId="17" xfId="0" applyNumberFormat="1" applyFont="1" applyFill="1" applyBorder="1" applyAlignment="1">
      <alignment horizontal="center" vertical="center" wrapText="1"/>
    </xf>
    <xf numFmtId="9" fontId="12" fillId="0" borderId="9" xfId="0" applyNumberFormat="1"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0" fontId="12" fillId="0" borderId="16"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6" fillId="3" borderId="10" xfId="0" applyFont="1" applyFill="1" applyBorder="1" applyAlignment="1">
      <alignment horizontal="justify" vertical="center" wrapText="1"/>
    </xf>
    <xf numFmtId="0" fontId="6" fillId="3" borderId="12" xfId="0" applyFont="1" applyFill="1" applyBorder="1" applyAlignment="1">
      <alignment horizontal="justify" vertical="center" wrapText="1"/>
    </xf>
    <xf numFmtId="0" fontId="6" fillId="3" borderId="23"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24" xfId="0" applyFont="1" applyFill="1" applyBorder="1" applyAlignment="1">
      <alignment horizontal="left" vertical="center" wrapText="1"/>
    </xf>
    <xf numFmtId="0" fontId="6" fillId="3" borderId="25" xfId="0" applyFont="1" applyFill="1" applyBorder="1" applyAlignment="1">
      <alignment horizontal="left" vertical="center" wrapText="1"/>
    </xf>
    <xf numFmtId="0" fontId="3" fillId="0" borderId="9" xfId="0" applyFont="1" applyBorder="1" applyAlignment="1">
      <alignment horizontal="center" vertical="center" wrapText="1"/>
    </xf>
    <xf numFmtId="15" fontId="3" fillId="0" borderId="9" xfId="0" applyNumberFormat="1" applyFont="1" applyBorder="1" applyAlignment="1">
      <alignment horizontal="center" vertical="center" wrapText="1"/>
    </xf>
    <xf numFmtId="0" fontId="8" fillId="4" borderId="17"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15" fontId="3" fillId="0" borderId="10" xfId="0"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2" fillId="0" borderId="9" xfId="0" applyFont="1" applyBorder="1" applyAlignment="1">
      <alignment horizontal="justify" vertical="center" wrapText="1"/>
    </xf>
    <xf numFmtId="9" fontId="18" fillId="2" borderId="0" xfId="0" applyNumberFormat="1" applyFont="1" applyFill="1" applyBorder="1" applyAlignment="1">
      <alignment vertical="center" wrapText="1"/>
    </xf>
    <xf numFmtId="0" fontId="10" fillId="2" borderId="0" xfId="0" applyFont="1" applyFill="1" applyBorder="1" applyAlignment="1">
      <alignment horizontal="center" vertical="center" wrapText="1"/>
    </xf>
    <xf numFmtId="0" fontId="13" fillId="0" borderId="9" xfId="2" applyFont="1" applyBorder="1" applyAlignment="1">
      <alignment horizontal="center" vertical="center" wrapText="1"/>
    </xf>
    <xf numFmtId="0" fontId="19" fillId="0" borderId="9" xfId="2" applyFont="1" applyBorder="1" applyAlignment="1">
      <alignment horizontal="center" vertical="center" wrapText="1"/>
    </xf>
    <xf numFmtId="0" fontId="7" fillId="5" borderId="32"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33" xfId="0" applyFont="1" applyFill="1" applyBorder="1" applyAlignment="1">
      <alignment horizontal="center" vertical="center" wrapText="1"/>
    </xf>
    <xf numFmtId="0" fontId="12" fillId="0" borderId="17" xfId="0" applyFont="1" applyBorder="1" applyAlignment="1">
      <alignment horizontal="justify" vertical="center" wrapText="1"/>
    </xf>
    <xf numFmtId="1" fontId="12" fillId="0" borderId="17" xfId="1" applyNumberFormat="1" applyFont="1" applyBorder="1" applyAlignment="1">
      <alignment horizontal="center" vertical="center" wrapText="1"/>
    </xf>
    <xf numFmtId="0" fontId="12" fillId="0" borderId="17" xfId="1" applyNumberFormat="1" applyFont="1" applyBorder="1" applyAlignment="1">
      <alignment horizontal="center" vertical="center" wrapText="1"/>
    </xf>
    <xf numFmtId="0" fontId="12" fillId="0" borderId="32" xfId="0" applyFont="1" applyBorder="1" applyAlignment="1">
      <alignment vertical="center" wrapText="1"/>
    </xf>
    <xf numFmtId="0" fontId="12" fillId="6" borderId="21" xfId="0" applyFont="1" applyFill="1" applyBorder="1" applyAlignment="1">
      <alignment horizontal="center" vertical="center" wrapText="1"/>
    </xf>
    <xf numFmtId="0" fontId="12" fillId="0" borderId="17" xfId="0" applyFont="1" applyBorder="1" applyAlignment="1">
      <alignment horizontal="center" vertical="center" wrapText="1"/>
    </xf>
    <xf numFmtId="0" fontId="15" fillId="0" borderId="21" xfId="2" applyFont="1" applyBorder="1" applyAlignment="1">
      <alignment horizontal="center" vertical="center" wrapText="1"/>
    </xf>
    <xf numFmtId="0" fontId="11" fillId="6" borderId="30" xfId="0" applyFont="1" applyFill="1" applyBorder="1" applyAlignment="1">
      <alignment horizontal="center" vertical="center" wrapText="1"/>
    </xf>
    <xf numFmtId="0" fontId="12" fillId="0" borderId="30" xfId="0" applyFont="1" applyBorder="1" applyAlignment="1">
      <alignment horizontal="justify" vertical="center" wrapText="1"/>
    </xf>
    <xf numFmtId="0" fontId="12" fillId="0" borderId="34" xfId="0" applyFont="1" applyBorder="1" applyAlignment="1">
      <alignment vertical="center" wrapText="1"/>
    </xf>
    <xf numFmtId="0" fontId="16" fillId="6" borderId="21" xfId="0" applyFont="1" applyFill="1" applyBorder="1" applyAlignment="1">
      <alignment vertical="center" wrapText="1"/>
    </xf>
    <xf numFmtId="0" fontId="12" fillId="6" borderId="30" xfId="0" applyFont="1" applyFill="1" applyBorder="1" applyAlignment="1">
      <alignment vertical="center" wrapText="1"/>
    </xf>
    <xf numFmtId="0" fontId="11" fillId="0" borderId="17"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4" fillId="0" borderId="22" xfId="0" applyFont="1" applyBorder="1" applyAlignment="1">
      <alignment vertical="center" wrapText="1"/>
    </xf>
    <xf numFmtId="9" fontId="12" fillId="0" borderId="32" xfId="1" applyFont="1" applyBorder="1" applyAlignment="1">
      <alignment vertical="center" wrapText="1"/>
    </xf>
    <xf numFmtId="0" fontId="12" fillId="0" borderId="17" xfId="0" applyFont="1" applyFill="1" applyBorder="1" applyAlignment="1">
      <alignment horizontal="justify" vertical="center" wrapText="1"/>
    </xf>
    <xf numFmtId="0" fontId="12" fillId="0" borderId="17" xfId="0" applyFont="1" applyBorder="1" applyAlignment="1">
      <alignment horizontal="justify" vertical="center" wrapText="1"/>
    </xf>
    <xf numFmtId="0" fontId="12" fillId="0" borderId="21" xfId="0" applyFont="1" applyBorder="1" applyAlignment="1">
      <alignment horizontal="justify" vertical="center" wrapText="1"/>
    </xf>
    <xf numFmtId="0" fontId="13" fillId="0" borderId="17" xfId="2" applyFont="1" applyBorder="1" applyAlignment="1">
      <alignment horizontal="center" vertical="center" wrapText="1"/>
    </xf>
    <xf numFmtId="0" fontId="13" fillId="0" borderId="17" xfId="2" applyFont="1" applyBorder="1" applyAlignment="1">
      <alignment horizontal="center" vertical="center" wrapText="1"/>
    </xf>
    <xf numFmtId="9" fontId="12" fillId="0" borderId="30" xfId="0" applyNumberFormat="1"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Border="1" applyAlignment="1">
      <alignment horizontal="left" vertical="center" wrapText="1"/>
    </xf>
    <xf numFmtId="0" fontId="0" fillId="0" borderId="0" xfId="0" applyAlignment="1">
      <alignment horizontal="left" vertical="center" wrapText="1"/>
    </xf>
    <xf numFmtId="0" fontId="11" fillId="6" borderId="17"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12" fillId="0" borderId="9" xfId="0" applyFont="1" applyBorder="1" applyAlignment="1">
      <alignment horizontal="left" vertical="center" wrapText="1"/>
    </xf>
    <xf numFmtId="0" fontId="12" fillId="0" borderId="21" xfId="0" applyFont="1" applyBorder="1" applyAlignment="1">
      <alignment horizontal="left" vertical="center" wrapText="1"/>
    </xf>
    <xf numFmtId="0" fontId="12" fillId="0" borderId="30" xfId="0" applyFont="1" applyBorder="1" applyAlignment="1">
      <alignment horizontal="left" vertical="center" wrapText="1"/>
    </xf>
    <xf numFmtId="0" fontId="12" fillId="0" borderId="17" xfId="0" applyFont="1" applyBorder="1" applyAlignment="1">
      <alignment horizontal="left" vertical="center" wrapText="1"/>
    </xf>
    <xf numFmtId="0" fontId="11" fillId="6" borderId="21" xfId="0" applyFont="1" applyFill="1" applyBorder="1" applyAlignment="1">
      <alignment horizontal="left" vertical="center" wrapText="1"/>
    </xf>
    <xf numFmtId="0" fontId="11" fillId="6" borderId="30" xfId="0"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9" xfId="0" applyFont="1" applyBorder="1" applyAlignment="1">
      <alignment horizontal="left" vertical="center" wrapText="1"/>
    </xf>
    <xf numFmtId="0" fontId="12" fillId="0" borderId="21" xfId="0" applyFont="1" applyBorder="1" applyAlignment="1">
      <alignment horizontal="left" vertical="center" wrapText="1"/>
    </xf>
    <xf numFmtId="0" fontId="15" fillId="6" borderId="30" xfId="0" applyFont="1" applyFill="1" applyBorder="1" applyAlignment="1">
      <alignment horizontal="left" vertical="center" wrapText="1"/>
    </xf>
    <xf numFmtId="0" fontId="13" fillId="0" borderId="30" xfId="2" applyFont="1" applyBorder="1" applyAlignment="1">
      <alignment horizontal="center" vertical="center" wrapText="1"/>
    </xf>
    <xf numFmtId="0" fontId="13" fillId="0" borderId="30" xfId="2" applyFont="1" applyBorder="1" applyAlignment="1">
      <alignment vertical="center" wrapText="1"/>
    </xf>
    <xf numFmtId="0" fontId="11" fillId="0" borderId="0" xfId="0" applyFont="1" applyAlignment="1">
      <alignment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2</xdr:col>
      <xdr:colOff>9525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cTMuaAkBJmgvvAGw3SGowmXdLn7MN4V/view?usp=sharing:" TargetMode="External"/><Relationship Id="rId3" Type="http://schemas.openxmlformats.org/officeDocument/2006/relationships/hyperlink" Target="https://drive.google.com/drive/folders/1l4dbVPrJ2zOxDsVfpwyA69pPPK1R_Y8k" TargetMode="External"/><Relationship Id="rId7" Type="http://schemas.openxmlformats.org/officeDocument/2006/relationships/hyperlink" Target="https://drive.google.com/drive/folders/1WUZKGg5GdNu2Ml4kTImYbUNARnKPcDz6" TargetMode="External"/><Relationship Id="rId2" Type="http://schemas.openxmlformats.org/officeDocument/2006/relationships/hyperlink" Target="https://drive.google.com/drive/folders/1l4dbVPrJ2zOxDsVfpwyA69pPPK1R_Y8k" TargetMode="External"/><Relationship Id="rId1" Type="http://schemas.openxmlformats.org/officeDocument/2006/relationships/hyperlink" Target="https://infotepsai.edu.co/index.php/infotep-item/item/363-estados-financieros-2020" TargetMode="External"/><Relationship Id="rId6" Type="http://schemas.openxmlformats.org/officeDocument/2006/relationships/hyperlink" Target="https://drive.google.com/drive/folders/11TR0MvDgtc5cLFemGlvd6inVAtdHPJlg" TargetMode="External"/><Relationship Id="rId5" Type="http://schemas.openxmlformats.org/officeDocument/2006/relationships/hyperlink" Target="https://drive.google.com/drive/folders/1mProf3PU8mJh9Kmvut4MfkmVTnZw75r8" TargetMode="External"/><Relationship Id="rId10" Type="http://schemas.openxmlformats.org/officeDocument/2006/relationships/drawing" Target="../drawings/drawing1.xml"/><Relationship Id="rId4" Type="http://schemas.openxmlformats.org/officeDocument/2006/relationships/hyperlink" Target="https://drive.google.com/drive/u/0/folders/1UHUB4QmUdW4GHof83kkifSa6ez_z_Ld6"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6"/>
  <sheetViews>
    <sheetView tabSelected="1" topLeftCell="B59" zoomScale="80" zoomScaleNormal="80" workbookViewId="0">
      <selection activeCell="I8" sqref="I1:J1048576"/>
    </sheetView>
  </sheetViews>
  <sheetFormatPr baseColWidth="10" defaultRowHeight="15" x14ac:dyDescent="0.25"/>
  <cols>
    <col min="1" max="3" width="32.42578125" style="11" customWidth="1"/>
    <col min="4" max="4" width="18.28515625" style="11" customWidth="1"/>
    <col min="5" max="5" width="11.42578125" style="11" customWidth="1"/>
    <col min="6" max="6" width="11.42578125" style="11"/>
    <col min="7" max="7" width="8.5703125" style="11" customWidth="1"/>
    <col min="8" max="8" width="10.5703125" style="11" customWidth="1"/>
    <col min="9" max="9" width="10.5703125" style="11" hidden="1" customWidth="1"/>
    <col min="10" max="10" width="7.140625" style="11" hidden="1" customWidth="1"/>
    <col min="11" max="11" width="15.85546875" style="11" customWidth="1"/>
    <col min="12" max="12" width="13.28515625" style="11" customWidth="1"/>
    <col min="13" max="13" width="8.7109375" style="11" customWidth="1"/>
    <col min="14" max="15" width="7.140625" style="11" hidden="1" customWidth="1"/>
    <col min="16" max="16" width="18.7109375" style="11" customWidth="1"/>
    <col min="17" max="17" width="94" style="171" customWidth="1"/>
    <col min="18" max="18" width="51.42578125" style="12" customWidth="1"/>
    <col min="19" max="19" width="23.7109375" style="11" customWidth="1"/>
    <col min="20" max="20" width="25" style="11" customWidth="1"/>
    <col min="21" max="16384" width="11.42578125" style="11"/>
  </cols>
  <sheetData>
    <row r="1" spans="1:20" ht="15.75" thickBot="1" x14ac:dyDescent="0.3">
      <c r="A1" s="2"/>
      <c r="B1" s="2"/>
      <c r="C1" s="2"/>
      <c r="D1" s="2"/>
      <c r="E1" s="2"/>
      <c r="F1" s="2"/>
      <c r="G1" s="2"/>
      <c r="H1" s="2"/>
      <c r="I1" s="2"/>
      <c r="J1" s="2"/>
      <c r="K1" s="2"/>
      <c r="L1" s="2"/>
      <c r="M1" s="2"/>
      <c r="N1" s="2"/>
      <c r="O1" s="2"/>
      <c r="P1" s="2"/>
      <c r="Q1" s="169"/>
      <c r="R1" s="9"/>
      <c r="S1" s="2"/>
    </row>
    <row r="2" spans="1:20" ht="29.25" customHeight="1" thickBot="1" x14ac:dyDescent="0.3">
      <c r="A2" s="111"/>
      <c r="B2" s="112"/>
      <c r="C2" s="113"/>
      <c r="D2" s="126" t="s">
        <v>22</v>
      </c>
      <c r="E2" s="127"/>
      <c r="F2" s="127"/>
      <c r="G2" s="127"/>
      <c r="H2" s="127"/>
      <c r="I2" s="127"/>
      <c r="J2" s="127"/>
      <c r="K2" s="127"/>
      <c r="L2" s="127"/>
      <c r="M2" s="127"/>
      <c r="N2" s="127"/>
      <c r="O2" s="78" t="s">
        <v>24</v>
      </c>
      <c r="P2" s="79"/>
      <c r="Q2" s="80"/>
      <c r="R2" s="10"/>
      <c r="S2" s="2"/>
    </row>
    <row r="3" spans="1:20" ht="29.25" customHeight="1" thickBot="1" x14ac:dyDescent="0.3">
      <c r="A3" s="114"/>
      <c r="B3" s="115"/>
      <c r="C3" s="116"/>
      <c r="D3" s="128"/>
      <c r="E3" s="129"/>
      <c r="F3" s="129"/>
      <c r="G3" s="129"/>
      <c r="H3" s="129"/>
      <c r="I3" s="129"/>
      <c r="J3" s="129"/>
      <c r="K3" s="129"/>
      <c r="L3" s="129"/>
      <c r="M3" s="129"/>
      <c r="N3" s="129"/>
      <c r="O3" s="78" t="s">
        <v>25</v>
      </c>
      <c r="P3" s="79"/>
      <c r="Q3" s="80"/>
      <c r="R3" s="10"/>
      <c r="S3" s="2"/>
    </row>
    <row r="4" spans="1:20" ht="29.25" customHeight="1" thickBot="1" x14ac:dyDescent="0.3">
      <c r="A4" s="117"/>
      <c r="B4" s="118"/>
      <c r="C4" s="119"/>
      <c r="D4" s="130"/>
      <c r="E4" s="131"/>
      <c r="F4" s="131"/>
      <c r="G4" s="131"/>
      <c r="H4" s="131"/>
      <c r="I4" s="131"/>
      <c r="J4" s="131"/>
      <c r="K4" s="131"/>
      <c r="L4" s="131"/>
      <c r="M4" s="131"/>
      <c r="N4" s="131"/>
      <c r="O4" s="81" t="s">
        <v>23</v>
      </c>
      <c r="P4" s="82"/>
      <c r="Q4" s="83"/>
      <c r="R4" s="10"/>
      <c r="S4" s="2"/>
    </row>
    <row r="5" spans="1:20" x14ac:dyDescent="0.25">
      <c r="A5" s="2"/>
      <c r="B5" s="2"/>
      <c r="C5" s="2"/>
      <c r="D5" s="2"/>
      <c r="E5" s="2"/>
      <c r="F5" s="2"/>
      <c r="G5" s="2"/>
      <c r="H5" s="2"/>
      <c r="I5" s="2"/>
      <c r="J5" s="2"/>
      <c r="K5" s="2"/>
      <c r="L5" s="2"/>
      <c r="M5" s="2"/>
      <c r="N5" s="2"/>
      <c r="O5" s="2"/>
      <c r="P5" s="2"/>
      <c r="Q5" s="169"/>
      <c r="R5" s="9"/>
      <c r="S5" s="2"/>
    </row>
    <row r="6" spans="1:20" x14ac:dyDescent="0.25">
      <c r="A6" s="3"/>
      <c r="B6" s="3"/>
      <c r="C6" s="3"/>
      <c r="D6" s="3"/>
      <c r="E6" s="3"/>
      <c r="F6" s="3"/>
      <c r="G6" s="3"/>
      <c r="H6" s="3"/>
      <c r="I6" s="3"/>
      <c r="J6" s="3"/>
      <c r="K6" s="3"/>
      <c r="L6" s="3"/>
      <c r="M6" s="3"/>
      <c r="N6" s="3"/>
      <c r="O6" s="3"/>
      <c r="P6" s="3"/>
      <c r="Q6" s="170"/>
      <c r="R6" s="3"/>
      <c r="S6" s="3"/>
    </row>
    <row r="7" spans="1:20" x14ac:dyDescent="0.25">
      <c r="A7" s="102" t="s">
        <v>0</v>
      </c>
      <c r="B7" s="103"/>
      <c r="C7" s="120" t="s">
        <v>199</v>
      </c>
      <c r="D7" s="121"/>
      <c r="E7" s="121"/>
      <c r="F7" s="121"/>
      <c r="G7" s="122"/>
      <c r="H7" s="3"/>
      <c r="I7" s="3"/>
      <c r="J7" s="3"/>
      <c r="K7" s="4"/>
      <c r="L7" s="4"/>
      <c r="M7" s="4"/>
      <c r="N7" s="4"/>
      <c r="O7" s="4"/>
      <c r="P7" s="4"/>
      <c r="Q7" s="170"/>
      <c r="R7" s="3"/>
      <c r="S7" s="4"/>
    </row>
    <row r="8" spans="1:20" x14ac:dyDescent="0.25">
      <c r="A8" s="102" t="s">
        <v>1</v>
      </c>
      <c r="B8" s="103"/>
      <c r="C8" s="120" t="s">
        <v>200</v>
      </c>
      <c r="D8" s="121"/>
      <c r="E8" s="121"/>
      <c r="F8" s="121"/>
      <c r="G8" s="122"/>
      <c r="H8" s="3"/>
      <c r="I8" s="3"/>
      <c r="J8" s="3"/>
      <c r="K8" s="4"/>
      <c r="L8" s="4"/>
      <c r="M8" s="4"/>
      <c r="N8" s="4"/>
      <c r="O8" s="4"/>
      <c r="P8" s="4"/>
      <c r="Q8" s="170"/>
      <c r="R8" s="3"/>
      <c r="S8" s="4"/>
    </row>
    <row r="9" spans="1:20" x14ac:dyDescent="0.25">
      <c r="A9" s="102" t="s">
        <v>2</v>
      </c>
      <c r="B9" s="103"/>
      <c r="C9" s="123">
        <v>44340</v>
      </c>
      <c r="D9" s="121"/>
      <c r="E9" s="121"/>
      <c r="F9" s="121"/>
      <c r="G9" s="122"/>
      <c r="H9" s="3"/>
      <c r="I9" s="3"/>
      <c r="J9" s="3"/>
      <c r="K9" s="4"/>
      <c r="L9" s="4"/>
      <c r="M9" s="4"/>
      <c r="N9" s="4"/>
      <c r="O9" s="4"/>
      <c r="P9" s="4"/>
      <c r="Q9" s="170"/>
      <c r="R9" s="3"/>
      <c r="S9" s="4"/>
    </row>
    <row r="10" spans="1:20" x14ac:dyDescent="0.25">
      <c r="A10" s="104" t="s">
        <v>3</v>
      </c>
      <c r="B10" s="105"/>
      <c r="C10" s="124" t="s">
        <v>4</v>
      </c>
      <c r="D10" s="5" t="s">
        <v>297</v>
      </c>
      <c r="E10" s="124" t="s">
        <v>5</v>
      </c>
      <c r="F10" s="109" t="s">
        <v>298</v>
      </c>
      <c r="G10" s="108"/>
      <c r="H10" s="6"/>
      <c r="I10" s="6"/>
      <c r="J10" s="6"/>
      <c r="K10" s="4"/>
      <c r="L10" s="4"/>
      <c r="M10" s="4"/>
      <c r="N10" s="4"/>
      <c r="O10" s="4"/>
      <c r="P10" s="4"/>
      <c r="Q10" s="170"/>
      <c r="R10" s="3"/>
      <c r="S10" s="4"/>
    </row>
    <row r="11" spans="1:20" x14ac:dyDescent="0.25">
      <c r="A11" s="106"/>
      <c r="B11" s="107"/>
      <c r="C11" s="125"/>
      <c r="D11" s="1" t="s">
        <v>6</v>
      </c>
      <c r="E11" s="125"/>
      <c r="F11" s="108" t="s">
        <v>6</v>
      </c>
      <c r="G11" s="108"/>
      <c r="H11" s="3"/>
      <c r="I11" s="3"/>
      <c r="J11" s="3"/>
      <c r="K11" s="4"/>
      <c r="L11" s="4"/>
      <c r="M11" s="4"/>
      <c r="N11" s="4"/>
      <c r="O11" s="4"/>
      <c r="P11" s="4"/>
      <c r="Q11" s="170"/>
      <c r="R11" s="3"/>
      <c r="S11" s="4"/>
    </row>
    <row r="12" spans="1:20" x14ac:dyDescent="0.25">
      <c r="A12" s="7"/>
      <c r="B12" s="7"/>
      <c r="C12" s="8"/>
      <c r="D12" s="7"/>
      <c r="E12" s="8"/>
      <c r="F12" s="8"/>
      <c r="G12" s="7"/>
      <c r="H12" s="7"/>
      <c r="I12" s="7"/>
      <c r="J12" s="7"/>
      <c r="K12" s="7"/>
      <c r="L12" s="7"/>
      <c r="M12" s="7"/>
      <c r="N12" s="7"/>
      <c r="O12" s="7"/>
      <c r="P12" s="7"/>
      <c r="R12" s="8"/>
      <c r="S12" s="7"/>
    </row>
    <row r="13" spans="1:20" ht="15.75" thickBot="1" x14ac:dyDescent="0.3">
      <c r="A13" s="4"/>
      <c r="B13" s="4"/>
      <c r="C13" s="4"/>
      <c r="D13" s="4"/>
      <c r="E13" s="4"/>
      <c r="F13" s="4"/>
      <c r="G13" s="4"/>
      <c r="H13" s="4"/>
      <c r="I13" s="4"/>
      <c r="J13" s="4"/>
      <c r="K13" s="4"/>
      <c r="L13" s="4"/>
      <c r="M13" s="4"/>
      <c r="N13" s="4"/>
      <c r="O13" s="4"/>
      <c r="P13" s="4"/>
      <c r="Q13" s="170"/>
      <c r="S13" s="4"/>
    </row>
    <row r="14" spans="1:20" ht="41.25" customHeight="1" x14ac:dyDescent="0.25">
      <c r="A14" s="133" t="s">
        <v>13</v>
      </c>
      <c r="B14" s="110" t="s">
        <v>16</v>
      </c>
      <c r="C14" s="110" t="s">
        <v>17</v>
      </c>
      <c r="D14" s="110" t="s">
        <v>14</v>
      </c>
      <c r="E14" s="110" t="s">
        <v>15</v>
      </c>
      <c r="F14" s="110" t="s">
        <v>7</v>
      </c>
      <c r="G14" s="110"/>
      <c r="H14" s="110"/>
      <c r="I14" s="110"/>
      <c r="J14" s="110"/>
      <c r="K14" s="110" t="s">
        <v>8</v>
      </c>
      <c r="L14" s="88" t="s">
        <v>9</v>
      </c>
      <c r="M14" s="88"/>
      <c r="N14" s="88"/>
      <c r="O14" s="88"/>
      <c r="P14" s="88" t="s">
        <v>10</v>
      </c>
      <c r="Q14" s="88" t="s">
        <v>12</v>
      </c>
      <c r="R14" s="88" t="s">
        <v>11</v>
      </c>
      <c r="S14" s="88" t="s">
        <v>177</v>
      </c>
      <c r="T14" s="141" t="s">
        <v>332</v>
      </c>
    </row>
    <row r="15" spans="1:20" ht="41.25" customHeight="1" x14ac:dyDescent="0.25">
      <c r="A15" s="134"/>
      <c r="B15" s="132"/>
      <c r="C15" s="132"/>
      <c r="D15" s="132"/>
      <c r="E15" s="132"/>
      <c r="F15" s="132" t="s">
        <v>26</v>
      </c>
      <c r="G15" s="132" t="s">
        <v>18</v>
      </c>
      <c r="H15" s="132" t="s">
        <v>19</v>
      </c>
      <c r="I15" s="132" t="s">
        <v>20</v>
      </c>
      <c r="J15" s="132" t="s">
        <v>21</v>
      </c>
      <c r="K15" s="132"/>
      <c r="L15" s="89" t="s">
        <v>19</v>
      </c>
      <c r="M15" s="89" t="s">
        <v>19</v>
      </c>
      <c r="N15" s="89" t="s">
        <v>20</v>
      </c>
      <c r="O15" s="89" t="s">
        <v>21</v>
      </c>
      <c r="P15" s="89"/>
      <c r="Q15" s="89"/>
      <c r="R15" s="89"/>
      <c r="S15" s="89"/>
      <c r="T15" s="142"/>
    </row>
    <row r="16" spans="1:20" ht="41.25" customHeight="1" thickBot="1" x14ac:dyDescent="0.3">
      <c r="A16" s="143"/>
      <c r="B16" s="144"/>
      <c r="C16" s="144"/>
      <c r="D16" s="144"/>
      <c r="E16" s="144"/>
      <c r="F16" s="144"/>
      <c r="G16" s="144"/>
      <c r="H16" s="144"/>
      <c r="I16" s="144"/>
      <c r="J16" s="144"/>
      <c r="K16" s="144"/>
      <c r="L16" s="145"/>
      <c r="M16" s="145"/>
      <c r="N16" s="145"/>
      <c r="O16" s="145"/>
      <c r="P16" s="145"/>
      <c r="Q16" s="145"/>
      <c r="R16" s="145"/>
      <c r="S16" s="145"/>
      <c r="T16" s="146"/>
    </row>
    <row r="17" spans="1:20" ht="152.25" customHeight="1" x14ac:dyDescent="0.25">
      <c r="A17" s="90" t="s">
        <v>27</v>
      </c>
      <c r="B17" s="22" t="s">
        <v>28</v>
      </c>
      <c r="C17" s="22" t="s">
        <v>29</v>
      </c>
      <c r="D17" s="147" t="s">
        <v>202</v>
      </c>
      <c r="E17" s="22" t="s">
        <v>151</v>
      </c>
      <c r="F17" s="22">
        <v>2</v>
      </c>
      <c r="G17" s="22">
        <v>1</v>
      </c>
      <c r="H17" s="22">
        <v>1</v>
      </c>
      <c r="I17" s="22">
        <v>2</v>
      </c>
      <c r="J17" s="22">
        <v>2</v>
      </c>
      <c r="K17" s="22" t="s">
        <v>158</v>
      </c>
      <c r="L17" s="148">
        <v>0</v>
      </c>
      <c r="M17" s="149">
        <v>1</v>
      </c>
      <c r="N17" s="23"/>
      <c r="O17" s="23"/>
      <c r="P17" s="77">
        <f>+M17/H17</f>
        <v>1</v>
      </c>
      <c r="Q17" s="172" t="s">
        <v>299</v>
      </c>
      <c r="R17" s="71" t="s">
        <v>198</v>
      </c>
      <c r="S17" s="58" t="s">
        <v>178</v>
      </c>
      <c r="T17" s="150" t="s">
        <v>331</v>
      </c>
    </row>
    <row r="18" spans="1:20" ht="67.5" x14ac:dyDescent="0.25">
      <c r="A18" s="98"/>
      <c r="B18" s="67" t="s">
        <v>30</v>
      </c>
      <c r="C18" s="67" t="s">
        <v>31</v>
      </c>
      <c r="D18" s="16" t="s">
        <v>201</v>
      </c>
      <c r="E18" s="67" t="s">
        <v>151</v>
      </c>
      <c r="F18" s="67">
        <v>306</v>
      </c>
      <c r="G18" s="67">
        <v>306</v>
      </c>
      <c r="H18" s="67">
        <v>306</v>
      </c>
      <c r="I18" s="67">
        <v>306</v>
      </c>
      <c r="J18" s="67">
        <v>306</v>
      </c>
      <c r="K18" s="69" t="s">
        <v>159</v>
      </c>
      <c r="L18" s="67">
        <v>935</v>
      </c>
      <c r="M18" s="67">
        <v>918</v>
      </c>
      <c r="N18" s="17"/>
      <c r="O18" s="17"/>
      <c r="P18" s="75">
        <f>+M18/H18</f>
        <v>3</v>
      </c>
      <c r="Q18" s="173" t="s">
        <v>300</v>
      </c>
      <c r="R18" s="16" t="s">
        <v>301</v>
      </c>
      <c r="S18" s="14" t="s">
        <v>179</v>
      </c>
      <c r="T18" s="18"/>
    </row>
    <row r="19" spans="1:20" ht="82.5" customHeight="1" x14ac:dyDescent="0.25">
      <c r="A19" s="98"/>
      <c r="B19" s="87" t="s">
        <v>32</v>
      </c>
      <c r="C19" s="87" t="s">
        <v>33</v>
      </c>
      <c r="D19" s="68" t="s">
        <v>202</v>
      </c>
      <c r="E19" s="87" t="s">
        <v>151</v>
      </c>
      <c r="F19" s="67">
        <v>1</v>
      </c>
      <c r="G19" s="67">
        <v>0</v>
      </c>
      <c r="H19" s="67">
        <v>0</v>
      </c>
      <c r="I19" s="67">
        <v>1</v>
      </c>
      <c r="J19" s="67">
        <v>1</v>
      </c>
      <c r="K19" s="96" t="s">
        <v>160</v>
      </c>
      <c r="L19" s="67">
        <v>0</v>
      </c>
      <c r="M19" s="67">
        <v>0</v>
      </c>
      <c r="N19" s="17"/>
      <c r="O19" s="17"/>
      <c r="P19" s="75">
        <v>0</v>
      </c>
      <c r="Q19" s="87" t="s">
        <v>203</v>
      </c>
      <c r="R19" s="87"/>
      <c r="S19" s="66" t="s">
        <v>180</v>
      </c>
      <c r="T19" s="18"/>
    </row>
    <row r="20" spans="1:20" ht="117" customHeight="1" thickBot="1" x14ac:dyDescent="0.3">
      <c r="A20" s="91"/>
      <c r="B20" s="92"/>
      <c r="C20" s="92"/>
      <c r="D20" s="19" t="s">
        <v>202</v>
      </c>
      <c r="E20" s="92"/>
      <c r="F20" s="74">
        <v>1</v>
      </c>
      <c r="G20" s="74">
        <v>0</v>
      </c>
      <c r="H20" s="74">
        <v>1</v>
      </c>
      <c r="I20" s="74">
        <v>1</v>
      </c>
      <c r="J20" s="74">
        <v>1</v>
      </c>
      <c r="K20" s="97"/>
      <c r="L20" s="74">
        <v>0</v>
      </c>
      <c r="M20" s="74">
        <v>1</v>
      </c>
      <c r="N20" s="20"/>
      <c r="O20" s="20"/>
      <c r="P20" s="76">
        <f>M20/H20</f>
        <v>1</v>
      </c>
      <c r="Q20" s="174" t="s">
        <v>302</v>
      </c>
      <c r="R20" s="151" t="s">
        <v>303</v>
      </c>
      <c r="S20" s="48" t="s">
        <v>181</v>
      </c>
      <c r="T20" s="15"/>
    </row>
    <row r="21" spans="1:20" ht="45" x14ac:dyDescent="0.25">
      <c r="A21" s="90" t="s">
        <v>34</v>
      </c>
      <c r="B21" s="71" t="s">
        <v>35</v>
      </c>
      <c r="C21" s="71" t="s">
        <v>36</v>
      </c>
      <c r="D21" s="22" t="s">
        <v>204</v>
      </c>
      <c r="E21" s="71" t="s">
        <v>151</v>
      </c>
      <c r="F21" s="71">
        <v>1</v>
      </c>
      <c r="G21" s="71">
        <v>0</v>
      </c>
      <c r="H21" s="71">
        <v>0</v>
      </c>
      <c r="I21" s="71">
        <v>0</v>
      </c>
      <c r="J21" s="71">
        <v>1</v>
      </c>
      <c r="K21" s="22" t="s">
        <v>161</v>
      </c>
      <c r="L21" s="71">
        <v>0</v>
      </c>
      <c r="M21" s="71">
        <v>0</v>
      </c>
      <c r="N21" s="72"/>
      <c r="O21" s="72"/>
      <c r="P21" s="77">
        <v>0</v>
      </c>
      <c r="Q21" s="93" t="s">
        <v>304</v>
      </c>
      <c r="R21" s="93"/>
      <c r="S21" s="152" t="s">
        <v>182</v>
      </c>
      <c r="T21" s="150"/>
    </row>
    <row r="22" spans="1:20" ht="67.5" x14ac:dyDescent="0.25">
      <c r="A22" s="98"/>
      <c r="B22" s="69" t="s">
        <v>37</v>
      </c>
      <c r="C22" s="69" t="s">
        <v>205</v>
      </c>
      <c r="D22" s="69" t="s">
        <v>38</v>
      </c>
      <c r="E22" s="69" t="s">
        <v>151</v>
      </c>
      <c r="F22" s="73">
        <v>0.4</v>
      </c>
      <c r="G22" s="73">
        <v>0</v>
      </c>
      <c r="H22" s="73">
        <v>0.2</v>
      </c>
      <c r="I22" s="73">
        <v>0.3</v>
      </c>
      <c r="J22" s="73">
        <v>0.4</v>
      </c>
      <c r="K22" s="67" t="s">
        <v>161</v>
      </c>
      <c r="L22" s="73">
        <v>0</v>
      </c>
      <c r="M22" s="73">
        <v>0</v>
      </c>
      <c r="N22" s="73"/>
      <c r="O22" s="73"/>
      <c r="P22" s="75">
        <v>0</v>
      </c>
      <c r="Q22" s="175" t="s">
        <v>305</v>
      </c>
      <c r="R22" s="25"/>
      <c r="S22" s="87"/>
      <c r="T22" s="18"/>
    </row>
    <row r="23" spans="1:20" ht="154.5" customHeight="1" thickBot="1" x14ac:dyDescent="0.3">
      <c r="A23" s="91"/>
      <c r="B23" s="70" t="s">
        <v>39</v>
      </c>
      <c r="C23" s="70" t="s">
        <v>40</v>
      </c>
      <c r="D23" s="70" t="s">
        <v>206</v>
      </c>
      <c r="E23" s="70" t="s">
        <v>151</v>
      </c>
      <c r="F23" s="70">
        <v>5</v>
      </c>
      <c r="G23" s="70">
        <v>5</v>
      </c>
      <c r="H23" s="70">
        <v>5</v>
      </c>
      <c r="I23" s="70">
        <v>5</v>
      </c>
      <c r="J23" s="70">
        <v>5</v>
      </c>
      <c r="K23" s="74" t="s">
        <v>161</v>
      </c>
      <c r="L23" s="70">
        <v>5</v>
      </c>
      <c r="M23" s="70">
        <v>5</v>
      </c>
      <c r="N23" s="21"/>
      <c r="O23" s="21"/>
      <c r="P23" s="76">
        <f>+M23/G23</f>
        <v>1</v>
      </c>
      <c r="Q23" s="174" t="s">
        <v>207</v>
      </c>
      <c r="R23" s="70" t="s">
        <v>208</v>
      </c>
      <c r="S23" s="92"/>
      <c r="T23" s="15"/>
    </row>
    <row r="24" spans="1:20" ht="56.25" x14ac:dyDescent="0.25">
      <c r="A24" s="90" t="s">
        <v>41</v>
      </c>
      <c r="B24" s="71" t="s">
        <v>42</v>
      </c>
      <c r="C24" s="71" t="s">
        <v>209</v>
      </c>
      <c r="D24" s="71" t="s">
        <v>210</v>
      </c>
      <c r="E24" s="22" t="s">
        <v>151</v>
      </c>
      <c r="F24" s="71">
        <v>1</v>
      </c>
      <c r="G24" s="71">
        <v>1</v>
      </c>
      <c r="H24" s="71">
        <v>1</v>
      </c>
      <c r="I24" s="71">
        <v>1</v>
      </c>
      <c r="J24" s="71">
        <v>1</v>
      </c>
      <c r="K24" s="22" t="s">
        <v>162</v>
      </c>
      <c r="L24" s="71">
        <v>1</v>
      </c>
      <c r="M24" s="71">
        <v>1</v>
      </c>
      <c r="N24" s="23"/>
      <c r="O24" s="23"/>
      <c r="P24" s="77">
        <f>+M24/G24</f>
        <v>1</v>
      </c>
      <c r="Q24" s="176" t="s">
        <v>213</v>
      </c>
      <c r="R24" s="71" t="s">
        <v>214</v>
      </c>
      <c r="S24" s="152" t="s">
        <v>197</v>
      </c>
      <c r="T24" s="150"/>
    </row>
    <row r="25" spans="1:20" ht="45" x14ac:dyDescent="0.25">
      <c r="A25" s="98"/>
      <c r="B25" s="69" t="s">
        <v>43</v>
      </c>
      <c r="C25" s="69" t="s">
        <v>44</v>
      </c>
      <c r="D25" s="69" t="s">
        <v>210</v>
      </c>
      <c r="E25" s="67" t="s">
        <v>151</v>
      </c>
      <c r="F25" s="69">
        <v>1</v>
      </c>
      <c r="G25" s="69">
        <v>1</v>
      </c>
      <c r="H25" s="69">
        <v>1</v>
      </c>
      <c r="I25" s="69">
        <v>1</v>
      </c>
      <c r="J25" s="69">
        <v>1</v>
      </c>
      <c r="K25" s="67" t="s">
        <v>162</v>
      </c>
      <c r="L25" s="69">
        <v>1</v>
      </c>
      <c r="M25" s="69">
        <v>1</v>
      </c>
      <c r="N25" s="17"/>
      <c r="O25" s="17"/>
      <c r="P25" s="75">
        <f>+M25/G25</f>
        <v>1</v>
      </c>
      <c r="Q25" s="173" t="s">
        <v>216</v>
      </c>
      <c r="R25" s="69" t="s">
        <v>215</v>
      </c>
      <c r="S25" s="87"/>
      <c r="T25" s="18"/>
    </row>
    <row r="26" spans="1:20" ht="45" x14ac:dyDescent="0.25">
      <c r="A26" s="98"/>
      <c r="B26" s="69" t="s">
        <v>45</v>
      </c>
      <c r="C26" s="69" t="s">
        <v>46</v>
      </c>
      <c r="D26" s="69" t="s">
        <v>210</v>
      </c>
      <c r="E26" s="67" t="s">
        <v>151</v>
      </c>
      <c r="F26" s="69">
        <v>1</v>
      </c>
      <c r="G26" s="69">
        <v>1</v>
      </c>
      <c r="H26" s="69">
        <v>1</v>
      </c>
      <c r="I26" s="69">
        <v>1</v>
      </c>
      <c r="J26" s="69">
        <v>1</v>
      </c>
      <c r="K26" s="67" t="s">
        <v>162</v>
      </c>
      <c r="L26" s="69">
        <v>1</v>
      </c>
      <c r="M26" s="69">
        <v>1</v>
      </c>
      <c r="N26" s="17"/>
      <c r="O26" s="17"/>
      <c r="P26" s="75">
        <f>+M26/G26</f>
        <v>1</v>
      </c>
      <c r="Q26" s="173" t="s">
        <v>238</v>
      </c>
      <c r="R26" s="69" t="s">
        <v>217</v>
      </c>
      <c r="S26" s="87"/>
      <c r="T26" s="18"/>
    </row>
    <row r="27" spans="1:20" ht="56.25" x14ac:dyDescent="0.25">
      <c r="A27" s="98"/>
      <c r="B27" s="69" t="s">
        <v>47</v>
      </c>
      <c r="C27" s="69" t="s">
        <v>48</v>
      </c>
      <c r="D27" s="69" t="s">
        <v>210</v>
      </c>
      <c r="E27" s="67" t="s">
        <v>151</v>
      </c>
      <c r="F27" s="69">
        <v>1</v>
      </c>
      <c r="G27" s="69">
        <v>1</v>
      </c>
      <c r="H27" s="69">
        <v>1</v>
      </c>
      <c r="I27" s="69">
        <v>1</v>
      </c>
      <c r="J27" s="69">
        <v>1</v>
      </c>
      <c r="K27" s="67" t="s">
        <v>162</v>
      </c>
      <c r="L27" s="69">
        <v>1</v>
      </c>
      <c r="M27" s="69">
        <v>1</v>
      </c>
      <c r="N27" s="17"/>
      <c r="O27" s="17"/>
      <c r="P27" s="75">
        <f>+M27/G27</f>
        <v>1</v>
      </c>
      <c r="Q27" s="173" t="s">
        <v>218</v>
      </c>
      <c r="R27" s="69" t="s">
        <v>219</v>
      </c>
      <c r="S27" s="87"/>
      <c r="T27" s="18"/>
    </row>
    <row r="28" spans="1:20" ht="45" x14ac:dyDescent="0.25">
      <c r="A28" s="98"/>
      <c r="B28" s="69" t="s">
        <v>49</v>
      </c>
      <c r="C28" s="69" t="s">
        <v>50</v>
      </c>
      <c r="D28" s="69" t="s">
        <v>210</v>
      </c>
      <c r="E28" s="67" t="s">
        <v>151</v>
      </c>
      <c r="F28" s="69">
        <v>1</v>
      </c>
      <c r="G28" s="69">
        <v>1</v>
      </c>
      <c r="H28" s="69">
        <v>1</v>
      </c>
      <c r="I28" s="69">
        <v>1</v>
      </c>
      <c r="J28" s="69">
        <v>1</v>
      </c>
      <c r="K28" s="67" t="s">
        <v>162</v>
      </c>
      <c r="L28" s="69">
        <v>1</v>
      </c>
      <c r="M28" s="69">
        <v>1</v>
      </c>
      <c r="N28" s="73"/>
      <c r="O28" s="73"/>
      <c r="P28" s="75">
        <f>+M28/G28</f>
        <v>1</v>
      </c>
      <c r="Q28" s="173" t="s">
        <v>221</v>
      </c>
      <c r="R28" s="69" t="s">
        <v>220</v>
      </c>
      <c r="S28" s="87"/>
      <c r="T28" s="18"/>
    </row>
    <row r="29" spans="1:20" ht="108" customHeight="1" x14ac:dyDescent="0.25">
      <c r="A29" s="98"/>
      <c r="B29" s="69" t="s">
        <v>51</v>
      </c>
      <c r="C29" s="69" t="s">
        <v>52</v>
      </c>
      <c r="D29" s="69" t="s">
        <v>210</v>
      </c>
      <c r="E29" s="67" t="s">
        <v>152</v>
      </c>
      <c r="F29" s="69">
        <v>12</v>
      </c>
      <c r="G29" s="69">
        <v>3</v>
      </c>
      <c r="H29" s="69">
        <v>6</v>
      </c>
      <c r="I29" s="69">
        <v>9</v>
      </c>
      <c r="J29" s="69">
        <v>12</v>
      </c>
      <c r="K29" s="67" t="s">
        <v>163</v>
      </c>
      <c r="L29" s="69">
        <v>3</v>
      </c>
      <c r="M29" s="69">
        <v>3</v>
      </c>
      <c r="N29" s="24"/>
      <c r="O29" s="24"/>
      <c r="P29" s="75">
        <f>+M29/G29</f>
        <v>1</v>
      </c>
      <c r="Q29" s="177" t="s">
        <v>222</v>
      </c>
      <c r="R29" s="67" t="s">
        <v>223</v>
      </c>
      <c r="S29" s="87"/>
      <c r="T29" s="18"/>
    </row>
    <row r="30" spans="1:20" ht="45" x14ac:dyDescent="0.25">
      <c r="A30" s="98"/>
      <c r="B30" s="69" t="s">
        <v>51</v>
      </c>
      <c r="C30" s="69" t="s">
        <v>53</v>
      </c>
      <c r="D30" s="69" t="s">
        <v>210</v>
      </c>
      <c r="E30" s="67" t="s">
        <v>151</v>
      </c>
      <c r="F30" s="69">
        <v>1</v>
      </c>
      <c r="G30" s="69">
        <v>0</v>
      </c>
      <c r="H30" s="69">
        <v>0</v>
      </c>
      <c r="I30" s="69">
        <v>0</v>
      </c>
      <c r="J30" s="69">
        <v>1</v>
      </c>
      <c r="K30" s="67" t="s">
        <v>163</v>
      </c>
      <c r="L30" s="69">
        <v>0</v>
      </c>
      <c r="M30" s="69">
        <v>0</v>
      </c>
      <c r="N30" s="73"/>
      <c r="O30" s="73"/>
      <c r="P30" s="75">
        <v>0</v>
      </c>
      <c r="Q30" s="177" t="s">
        <v>224</v>
      </c>
      <c r="R30" s="139" t="s">
        <v>225</v>
      </c>
      <c r="S30" s="87"/>
      <c r="T30" s="18"/>
    </row>
    <row r="31" spans="1:20" ht="45" x14ac:dyDescent="0.25">
      <c r="A31" s="98"/>
      <c r="B31" s="69" t="s">
        <v>54</v>
      </c>
      <c r="C31" s="69" t="s">
        <v>55</v>
      </c>
      <c r="D31" s="69" t="s">
        <v>210</v>
      </c>
      <c r="E31" s="67" t="s">
        <v>152</v>
      </c>
      <c r="F31" s="69">
        <v>12</v>
      </c>
      <c r="G31" s="69">
        <v>3</v>
      </c>
      <c r="H31" s="69">
        <v>6</v>
      </c>
      <c r="I31" s="69">
        <v>9</v>
      </c>
      <c r="J31" s="69">
        <v>12</v>
      </c>
      <c r="K31" s="67" t="s">
        <v>163</v>
      </c>
      <c r="L31" s="69">
        <v>3</v>
      </c>
      <c r="M31" s="69">
        <v>3</v>
      </c>
      <c r="N31" s="24"/>
      <c r="O31" s="24"/>
      <c r="P31" s="75">
        <f>+M31/G31</f>
        <v>1</v>
      </c>
      <c r="Q31" s="177" t="s">
        <v>222</v>
      </c>
      <c r="R31" s="67" t="s">
        <v>226</v>
      </c>
      <c r="S31" s="87"/>
      <c r="T31" s="18"/>
    </row>
    <row r="32" spans="1:20" ht="45" x14ac:dyDescent="0.25">
      <c r="A32" s="98"/>
      <c r="B32" s="69" t="s">
        <v>56</v>
      </c>
      <c r="C32" s="69" t="s">
        <v>52</v>
      </c>
      <c r="D32" s="69" t="s">
        <v>210</v>
      </c>
      <c r="E32" s="67" t="s">
        <v>153</v>
      </c>
      <c r="F32" s="69">
        <v>4</v>
      </c>
      <c r="G32" s="69">
        <v>1</v>
      </c>
      <c r="H32" s="69">
        <v>2</v>
      </c>
      <c r="I32" s="69">
        <v>3</v>
      </c>
      <c r="J32" s="69">
        <v>4</v>
      </c>
      <c r="K32" s="67" t="s">
        <v>163</v>
      </c>
      <c r="L32" s="69">
        <v>1</v>
      </c>
      <c r="M32" s="69">
        <v>1</v>
      </c>
      <c r="N32" s="24"/>
      <c r="O32" s="24"/>
      <c r="P32" s="75">
        <f>+M32/G32</f>
        <v>1</v>
      </c>
      <c r="Q32" s="177" t="s">
        <v>227</v>
      </c>
      <c r="R32" s="67" t="s">
        <v>228</v>
      </c>
      <c r="S32" s="87"/>
      <c r="T32" s="18"/>
    </row>
    <row r="33" spans="1:20" s="13" customFormat="1" ht="45" x14ac:dyDescent="0.25">
      <c r="A33" s="98"/>
      <c r="B33" s="69" t="s">
        <v>57</v>
      </c>
      <c r="C33" s="69" t="s">
        <v>58</v>
      </c>
      <c r="D33" s="69" t="s">
        <v>210</v>
      </c>
      <c r="E33" s="69" t="s">
        <v>151</v>
      </c>
      <c r="F33" s="69">
        <v>1</v>
      </c>
      <c r="G33" s="69">
        <v>1</v>
      </c>
      <c r="H33" s="69">
        <v>1</v>
      </c>
      <c r="I33" s="69">
        <v>1</v>
      </c>
      <c r="J33" s="69">
        <v>1</v>
      </c>
      <c r="K33" s="69" t="s">
        <v>164</v>
      </c>
      <c r="L33" s="69">
        <v>1</v>
      </c>
      <c r="M33" s="69">
        <v>1</v>
      </c>
      <c r="N33" s="25"/>
      <c r="O33" s="25"/>
      <c r="P33" s="75">
        <f>+M33/G33</f>
        <v>1</v>
      </c>
      <c r="Q33" s="173" t="s">
        <v>292</v>
      </c>
      <c r="R33" s="69" t="s">
        <v>228</v>
      </c>
      <c r="S33" s="87"/>
      <c r="T33" s="26"/>
    </row>
    <row r="34" spans="1:20" s="13" customFormat="1" ht="45" x14ac:dyDescent="0.25">
      <c r="A34" s="98"/>
      <c r="B34" s="69" t="s">
        <v>59</v>
      </c>
      <c r="C34" s="69" t="s">
        <v>60</v>
      </c>
      <c r="D34" s="69" t="s">
        <v>210</v>
      </c>
      <c r="E34" s="69" t="s">
        <v>152</v>
      </c>
      <c r="F34" s="69">
        <v>12</v>
      </c>
      <c r="G34" s="69">
        <v>3</v>
      </c>
      <c r="H34" s="69">
        <v>6</v>
      </c>
      <c r="I34" s="69">
        <v>9</v>
      </c>
      <c r="J34" s="69">
        <v>12</v>
      </c>
      <c r="K34" s="69" t="s">
        <v>163</v>
      </c>
      <c r="L34" s="69">
        <v>3</v>
      </c>
      <c r="M34" s="69">
        <v>3</v>
      </c>
      <c r="N34" s="25"/>
      <c r="O34" s="25"/>
      <c r="P34" s="75">
        <f>+M34/G34</f>
        <v>1</v>
      </c>
      <c r="Q34" s="173"/>
      <c r="R34" s="69"/>
      <c r="S34" s="87"/>
      <c r="T34" s="26"/>
    </row>
    <row r="35" spans="1:20" ht="45" x14ac:dyDescent="0.25">
      <c r="A35" s="98"/>
      <c r="B35" s="69" t="s">
        <v>61</v>
      </c>
      <c r="C35" s="69" t="s">
        <v>62</v>
      </c>
      <c r="D35" s="69" t="s">
        <v>210</v>
      </c>
      <c r="E35" s="67" t="s">
        <v>152</v>
      </c>
      <c r="F35" s="69">
        <v>12</v>
      </c>
      <c r="G35" s="69">
        <v>3</v>
      </c>
      <c r="H35" s="69">
        <v>6</v>
      </c>
      <c r="I35" s="69">
        <v>9</v>
      </c>
      <c r="J35" s="69">
        <v>12</v>
      </c>
      <c r="K35" s="67" t="s">
        <v>165</v>
      </c>
      <c r="L35" s="69">
        <v>3</v>
      </c>
      <c r="M35" s="69">
        <v>3</v>
      </c>
      <c r="N35" s="24"/>
      <c r="O35" s="24"/>
      <c r="P35" s="75">
        <f>+M35/G35</f>
        <v>1</v>
      </c>
      <c r="Q35" s="177" t="s">
        <v>232</v>
      </c>
      <c r="R35" s="140" t="s">
        <v>320</v>
      </c>
      <c r="S35" s="87"/>
      <c r="T35" s="18"/>
    </row>
    <row r="36" spans="1:20" ht="45" x14ac:dyDescent="0.25">
      <c r="A36" s="98"/>
      <c r="B36" s="69" t="s">
        <v>63</v>
      </c>
      <c r="C36" s="69" t="s">
        <v>64</v>
      </c>
      <c r="D36" s="69" t="s">
        <v>211</v>
      </c>
      <c r="E36" s="67" t="s">
        <v>152</v>
      </c>
      <c r="F36" s="69">
        <v>12</v>
      </c>
      <c r="G36" s="69">
        <v>3</v>
      </c>
      <c r="H36" s="69">
        <v>6</v>
      </c>
      <c r="I36" s="69">
        <v>9</v>
      </c>
      <c r="J36" s="69">
        <v>12</v>
      </c>
      <c r="K36" s="67" t="s">
        <v>166</v>
      </c>
      <c r="L36" s="69">
        <v>3</v>
      </c>
      <c r="M36" s="69">
        <v>3</v>
      </c>
      <c r="N36" s="24"/>
      <c r="O36" s="24"/>
      <c r="P36" s="75">
        <f>+M36/G36</f>
        <v>1</v>
      </c>
      <c r="Q36" s="173" t="s">
        <v>234</v>
      </c>
      <c r="R36" s="39" t="s">
        <v>321</v>
      </c>
      <c r="S36" s="87"/>
      <c r="T36" s="18"/>
    </row>
    <row r="37" spans="1:20" ht="22.5" x14ac:dyDescent="0.25">
      <c r="A37" s="98"/>
      <c r="B37" s="69" t="s">
        <v>65</v>
      </c>
      <c r="C37" s="69" t="s">
        <v>66</v>
      </c>
      <c r="D37" s="69" t="s">
        <v>212</v>
      </c>
      <c r="E37" s="67" t="s">
        <v>152</v>
      </c>
      <c r="F37" s="73">
        <v>0.9</v>
      </c>
      <c r="G37" s="27">
        <v>0.22500000000000001</v>
      </c>
      <c r="H37" s="73">
        <v>0.45</v>
      </c>
      <c r="I37" s="28">
        <v>0.67500000000000004</v>
      </c>
      <c r="J37" s="73">
        <v>0.9</v>
      </c>
      <c r="K37" s="67" t="s">
        <v>166</v>
      </c>
      <c r="L37" s="27">
        <v>0.22500000000000001</v>
      </c>
      <c r="M37" s="27">
        <v>0.22500000000000001</v>
      </c>
      <c r="N37" s="24"/>
      <c r="O37" s="24"/>
      <c r="P37" s="75">
        <f>+M37/G37</f>
        <v>1</v>
      </c>
      <c r="Q37" s="177" t="s">
        <v>233</v>
      </c>
      <c r="R37" s="67" t="s">
        <v>229</v>
      </c>
      <c r="S37" s="87"/>
      <c r="T37" s="18"/>
    </row>
    <row r="38" spans="1:20" ht="45.75" customHeight="1" thickBot="1" x14ac:dyDescent="0.3">
      <c r="A38" s="91"/>
      <c r="B38" s="70" t="s">
        <v>67</v>
      </c>
      <c r="C38" s="70" t="s">
        <v>68</v>
      </c>
      <c r="D38" s="70" t="s">
        <v>231</v>
      </c>
      <c r="E38" s="74" t="s">
        <v>152</v>
      </c>
      <c r="F38" s="70">
        <v>12</v>
      </c>
      <c r="G38" s="70">
        <v>3</v>
      </c>
      <c r="H38" s="70">
        <v>6</v>
      </c>
      <c r="I38" s="70">
        <v>9</v>
      </c>
      <c r="J38" s="70">
        <v>12</v>
      </c>
      <c r="K38" s="74" t="s">
        <v>165</v>
      </c>
      <c r="L38" s="70">
        <v>3</v>
      </c>
      <c r="M38" s="70">
        <v>3</v>
      </c>
      <c r="N38" s="29"/>
      <c r="O38" s="29"/>
      <c r="P38" s="76">
        <f>+M38/G38</f>
        <v>1</v>
      </c>
      <c r="Q38" s="178" t="s">
        <v>235</v>
      </c>
      <c r="R38" s="153" t="s">
        <v>229</v>
      </c>
      <c r="S38" s="92"/>
      <c r="T38" s="15"/>
    </row>
    <row r="39" spans="1:20" ht="102" thickBot="1" x14ac:dyDescent="0.3">
      <c r="A39" s="30" t="s">
        <v>69</v>
      </c>
      <c r="B39" s="31" t="s">
        <v>70</v>
      </c>
      <c r="C39" s="154" t="s">
        <v>236</v>
      </c>
      <c r="D39" s="32" t="s">
        <v>71</v>
      </c>
      <c r="E39" s="33" t="s">
        <v>154</v>
      </c>
      <c r="F39" s="34">
        <v>0.5</v>
      </c>
      <c r="G39" s="35">
        <v>0.125</v>
      </c>
      <c r="H39" s="35">
        <v>0.25</v>
      </c>
      <c r="I39" s="35">
        <v>0.375</v>
      </c>
      <c r="J39" s="35">
        <v>0.5</v>
      </c>
      <c r="K39" s="33" t="s">
        <v>167</v>
      </c>
      <c r="L39" s="35">
        <v>0.125</v>
      </c>
      <c r="M39" s="35">
        <v>0.25</v>
      </c>
      <c r="N39" s="36"/>
      <c r="O39" s="36"/>
      <c r="P39" s="37">
        <f>+M39/H39</f>
        <v>1</v>
      </c>
      <c r="Q39" s="179" t="s">
        <v>306</v>
      </c>
      <c r="R39" s="187" t="s">
        <v>310</v>
      </c>
      <c r="S39" s="155" t="s">
        <v>183</v>
      </c>
      <c r="T39" s="156"/>
    </row>
    <row r="40" spans="1:20" ht="78.75" x14ac:dyDescent="0.25">
      <c r="A40" s="90" t="s">
        <v>72</v>
      </c>
      <c r="B40" s="71" t="s">
        <v>73</v>
      </c>
      <c r="C40" s="71" t="s">
        <v>74</v>
      </c>
      <c r="D40" s="38" t="s">
        <v>230</v>
      </c>
      <c r="E40" s="71" t="s">
        <v>151</v>
      </c>
      <c r="F40" s="71">
        <v>1</v>
      </c>
      <c r="G40" s="71">
        <v>1</v>
      </c>
      <c r="H40" s="71">
        <v>1</v>
      </c>
      <c r="I40" s="71">
        <v>1</v>
      </c>
      <c r="J40" s="71">
        <v>1</v>
      </c>
      <c r="K40" s="71" t="s">
        <v>168</v>
      </c>
      <c r="L40" s="71">
        <v>1</v>
      </c>
      <c r="M40" s="71">
        <v>1</v>
      </c>
      <c r="N40" s="38"/>
      <c r="O40" s="38"/>
      <c r="P40" s="77">
        <f>+M40/G40</f>
        <v>1</v>
      </c>
      <c r="Q40" s="180" t="s">
        <v>237</v>
      </c>
      <c r="R40" s="71" t="s">
        <v>217</v>
      </c>
      <c r="S40" s="54" t="s">
        <v>184</v>
      </c>
      <c r="T40" s="150"/>
    </row>
    <row r="41" spans="1:20" ht="90.75" customHeight="1" x14ac:dyDescent="0.25">
      <c r="A41" s="98"/>
      <c r="B41" s="69" t="s">
        <v>75</v>
      </c>
      <c r="C41" s="39" t="s">
        <v>286</v>
      </c>
      <c r="D41" s="24" t="s">
        <v>239</v>
      </c>
      <c r="E41" s="69" t="s">
        <v>151</v>
      </c>
      <c r="F41" s="67">
        <v>2</v>
      </c>
      <c r="G41" s="67">
        <v>0</v>
      </c>
      <c r="H41" s="67">
        <v>1</v>
      </c>
      <c r="I41" s="67">
        <v>1</v>
      </c>
      <c r="J41" s="67">
        <v>2</v>
      </c>
      <c r="K41" s="69" t="s">
        <v>161</v>
      </c>
      <c r="L41" s="67">
        <v>0</v>
      </c>
      <c r="M41" s="67">
        <v>0</v>
      </c>
      <c r="N41" s="24"/>
      <c r="O41" s="24"/>
      <c r="P41" s="75">
        <v>0</v>
      </c>
      <c r="Q41" s="173" t="s">
        <v>324</v>
      </c>
      <c r="R41" s="25"/>
      <c r="S41" s="66" t="s">
        <v>185</v>
      </c>
      <c r="T41" s="18"/>
    </row>
    <row r="42" spans="1:20" ht="293.25" thickBot="1" x14ac:dyDescent="0.3">
      <c r="A42" s="91"/>
      <c r="B42" s="70" t="s">
        <v>76</v>
      </c>
      <c r="C42" s="70" t="s">
        <v>77</v>
      </c>
      <c r="D42" s="29" t="s">
        <v>279</v>
      </c>
      <c r="E42" s="70" t="s">
        <v>151</v>
      </c>
      <c r="F42" s="74">
        <v>85</v>
      </c>
      <c r="G42" s="74">
        <v>80.400000000000006</v>
      </c>
      <c r="H42" s="74">
        <v>85</v>
      </c>
      <c r="I42" s="74">
        <v>85</v>
      </c>
      <c r="J42" s="74">
        <v>85</v>
      </c>
      <c r="K42" s="70" t="s">
        <v>161</v>
      </c>
      <c r="L42" s="74">
        <v>80.400000000000006</v>
      </c>
      <c r="M42" s="74">
        <v>90.4</v>
      </c>
      <c r="N42" s="29"/>
      <c r="O42" s="29"/>
      <c r="P42" s="76">
        <f>+M42/H42</f>
        <v>1.0635294117647061</v>
      </c>
      <c r="Q42" s="181" t="s">
        <v>307</v>
      </c>
      <c r="R42" s="157" t="s">
        <v>294</v>
      </c>
      <c r="S42" s="48" t="s">
        <v>182</v>
      </c>
      <c r="T42" s="15"/>
    </row>
    <row r="43" spans="1:20" ht="67.5" x14ac:dyDescent="0.25">
      <c r="A43" s="90" t="s">
        <v>78</v>
      </c>
      <c r="B43" s="71" t="s">
        <v>79</v>
      </c>
      <c r="C43" s="71" t="s">
        <v>80</v>
      </c>
      <c r="D43" s="40" t="s">
        <v>293</v>
      </c>
      <c r="E43" s="71" t="s">
        <v>151</v>
      </c>
      <c r="F43" s="72">
        <v>0.9</v>
      </c>
      <c r="G43" s="72">
        <v>0</v>
      </c>
      <c r="H43" s="72">
        <v>0</v>
      </c>
      <c r="I43" s="72">
        <v>0.45</v>
      </c>
      <c r="J43" s="72">
        <v>0.45</v>
      </c>
      <c r="K43" s="71" t="s">
        <v>161</v>
      </c>
      <c r="L43" s="72">
        <v>0</v>
      </c>
      <c r="M43" s="72">
        <v>0</v>
      </c>
      <c r="N43" s="38"/>
      <c r="O43" s="38"/>
      <c r="P43" s="77">
        <v>0</v>
      </c>
      <c r="Q43" s="152" t="s">
        <v>203</v>
      </c>
      <c r="R43" s="152"/>
      <c r="S43" s="152" t="s">
        <v>186</v>
      </c>
      <c r="T43" s="150"/>
    </row>
    <row r="44" spans="1:20" ht="79.5" thickBot="1" x14ac:dyDescent="0.3">
      <c r="A44" s="91"/>
      <c r="B44" s="70" t="s">
        <v>81</v>
      </c>
      <c r="C44" s="70" t="s">
        <v>82</v>
      </c>
      <c r="D44" s="29" t="s">
        <v>280</v>
      </c>
      <c r="E44" s="70" t="s">
        <v>151</v>
      </c>
      <c r="F44" s="70">
        <v>1</v>
      </c>
      <c r="G44" s="70">
        <v>0</v>
      </c>
      <c r="H44" s="70">
        <v>0</v>
      </c>
      <c r="I44" s="70">
        <v>1</v>
      </c>
      <c r="J44" s="70">
        <v>1</v>
      </c>
      <c r="K44" s="70" t="s">
        <v>161</v>
      </c>
      <c r="L44" s="70">
        <v>0</v>
      </c>
      <c r="M44" s="70">
        <v>0</v>
      </c>
      <c r="N44" s="29"/>
      <c r="O44" s="29"/>
      <c r="P44" s="76">
        <v>0</v>
      </c>
      <c r="Q44" s="92" t="s">
        <v>203</v>
      </c>
      <c r="R44" s="92"/>
      <c r="S44" s="92"/>
      <c r="T44" s="15"/>
    </row>
    <row r="45" spans="1:20" ht="68.25" thickBot="1" x14ac:dyDescent="0.3">
      <c r="A45" s="30" t="s">
        <v>83</v>
      </c>
      <c r="B45" s="33" t="s">
        <v>84</v>
      </c>
      <c r="C45" s="33" t="s">
        <v>281</v>
      </c>
      <c r="D45" s="33" t="s">
        <v>85</v>
      </c>
      <c r="E45" s="33" t="s">
        <v>151</v>
      </c>
      <c r="F45" s="34">
        <v>0.5</v>
      </c>
      <c r="G45" s="35">
        <v>0.125</v>
      </c>
      <c r="H45" s="35">
        <v>0.25</v>
      </c>
      <c r="I45" s="35">
        <v>0.375</v>
      </c>
      <c r="J45" s="35">
        <v>0.5</v>
      </c>
      <c r="K45" s="33" t="s">
        <v>167</v>
      </c>
      <c r="L45" s="35">
        <v>0.125</v>
      </c>
      <c r="M45" s="35">
        <v>0.25</v>
      </c>
      <c r="N45" s="36"/>
      <c r="O45" s="36"/>
      <c r="P45" s="37">
        <f>+M45/H45</f>
        <v>1</v>
      </c>
      <c r="Q45" s="182" t="s">
        <v>308</v>
      </c>
      <c r="R45" s="158" t="s">
        <v>309</v>
      </c>
      <c r="S45" s="33" t="s">
        <v>187</v>
      </c>
      <c r="T45" s="156"/>
    </row>
    <row r="46" spans="1:20" ht="33.75" x14ac:dyDescent="0.25">
      <c r="A46" s="99" t="s">
        <v>86</v>
      </c>
      <c r="B46" s="71" t="s">
        <v>87</v>
      </c>
      <c r="C46" s="71" t="s">
        <v>88</v>
      </c>
      <c r="D46" s="38" t="s">
        <v>288</v>
      </c>
      <c r="E46" s="71" t="s">
        <v>151</v>
      </c>
      <c r="F46" s="71">
        <v>1</v>
      </c>
      <c r="G46" s="71">
        <v>0</v>
      </c>
      <c r="H46" s="71">
        <v>0</v>
      </c>
      <c r="I46" s="71">
        <v>0</v>
      </c>
      <c r="J46" s="71">
        <v>1</v>
      </c>
      <c r="K46" s="71" t="s">
        <v>160</v>
      </c>
      <c r="L46" s="71">
        <v>0</v>
      </c>
      <c r="M46" s="71">
        <v>0</v>
      </c>
      <c r="N46" s="38"/>
      <c r="O46" s="38"/>
      <c r="P46" s="77">
        <v>0</v>
      </c>
      <c r="Q46" s="152" t="s">
        <v>203</v>
      </c>
      <c r="R46" s="152"/>
      <c r="S46" s="159" t="s">
        <v>188</v>
      </c>
      <c r="T46" s="150"/>
    </row>
    <row r="47" spans="1:20" ht="45" x14ac:dyDescent="0.25">
      <c r="A47" s="100"/>
      <c r="B47" s="69" t="s">
        <v>89</v>
      </c>
      <c r="C47" s="69" t="s">
        <v>287</v>
      </c>
      <c r="D47" s="24" t="s">
        <v>286</v>
      </c>
      <c r="E47" s="69" t="s">
        <v>154</v>
      </c>
      <c r="F47" s="69">
        <v>2</v>
      </c>
      <c r="G47" s="69">
        <v>0</v>
      </c>
      <c r="H47" s="69">
        <v>1</v>
      </c>
      <c r="I47" s="69">
        <v>0</v>
      </c>
      <c r="J47" s="69">
        <v>1</v>
      </c>
      <c r="K47" s="69" t="s">
        <v>169</v>
      </c>
      <c r="L47" s="69">
        <v>0</v>
      </c>
      <c r="M47" s="69">
        <v>0</v>
      </c>
      <c r="N47" s="24"/>
      <c r="O47" s="24"/>
      <c r="P47" s="75">
        <v>0</v>
      </c>
      <c r="Q47" s="87" t="s">
        <v>203</v>
      </c>
      <c r="R47" s="87"/>
      <c r="S47" s="135"/>
      <c r="T47" s="18" t="s">
        <v>277</v>
      </c>
    </row>
    <row r="48" spans="1:20" ht="123.75" customHeight="1" thickBot="1" x14ac:dyDescent="0.3">
      <c r="A48" s="101"/>
      <c r="B48" s="70" t="s">
        <v>278</v>
      </c>
      <c r="C48" s="70" t="s">
        <v>282</v>
      </c>
      <c r="D48" s="41" t="s">
        <v>283</v>
      </c>
      <c r="E48" s="70" t="s">
        <v>151</v>
      </c>
      <c r="F48" s="70">
        <v>167</v>
      </c>
      <c r="G48" s="70">
        <v>114</v>
      </c>
      <c r="H48" s="70">
        <v>114</v>
      </c>
      <c r="I48" s="70">
        <v>167</v>
      </c>
      <c r="J48" s="70">
        <v>167</v>
      </c>
      <c r="K48" s="70" t="s">
        <v>160</v>
      </c>
      <c r="L48" s="70">
        <v>114</v>
      </c>
      <c r="M48" s="70">
        <v>114</v>
      </c>
      <c r="N48" s="29"/>
      <c r="O48" s="29"/>
      <c r="P48" s="76">
        <f>+M48/G48</f>
        <v>1</v>
      </c>
      <c r="Q48" s="178" t="s">
        <v>291</v>
      </c>
      <c r="R48" s="29" t="s">
        <v>290</v>
      </c>
      <c r="S48" s="160"/>
      <c r="T48" s="161"/>
    </row>
    <row r="49" spans="1:20" ht="33.75" x14ac:dyDescent="0.25">
      <c r="A49" s="99" t="s">
        <v>90</v>
      </c>
      <c r="B49" s="71" t="s">
        <v>91</v>
      </c>
      <c r="C49" s="71" t="s">
        <v>92</v>
      </c>
      <c r="D49" s="38" t="s">
        <v>285</v>
      </c>
      <c r="E49" s="71" t="s">
        <v>155</v>
      </c>
      <c r="F49" s="93">
        <v>1</v>
      </c>
      <c r="G49" s="93">
        <v>0</v>
      </c>
      <c r="H49" s="93">
        <v>0</v>
      </c>
      <c r="I49" s="93">
        <v>0</v>
      </c>
      <c r="J49" s="93">
        <v>1</v>
      </c>
      <c r="K49" s="71" t="s">
        <v>160</v>
      </c>
      <c r="L49" s="93">
        <v>0</v>
      </c>
      <c r="M49" s="93">
        <v>0</v>
      </c>
      <c r="N49" s="38"/>
      <c r="O49" s="38"/>
      <c r="P49" s="77">
        <v>0</v>
      </c>
      <c r="Q49" s="152" t="s">
        <v>203</v>
      </c>
      <c r="R49" s="152"/>
      <c r="S49" s="152" t="s">
        <v>189</v>
      </c>
      <c r="T49" s="162"/>
    </row>
    <row r="50" spans="1:20" ht="23.25" thickBot="1" x14ac:dyDescent="0.3">
      <c r="A50" s="101"/>
      <c r="B50" s="70" t="s">
        <v>93</v>
      </c>
      <c r="C50" s="70" t="s">
        <v>94</v>
      </c>
      <c r="D50" s="29" t="s">
        <v>284</v>
      </c>
      <c r="E50" s="70" t="s">
        <v>155</v>
      </c>
      <c r="F50" s="97"/>
      <c r="G50" s="97"/>
      <c r="H50" s="97"/>
      <c r="I50" s="97"/>
      <c r="J50" s="97"/>
      <c r="K50" s="70" t="s">
        <v>170</v>
      </c>
      <c r="L50" s="97"/>
      <c r="M50" s="97"/>
      <c r="N50" s="29"/>
      <c r="O50" s="29"/>
      <c r="P50" s="76">
        <v>0</v>
      </c>
      <c r="Q50" s="92" t="s">
        <v>203</v>
      </c>
      <c r="R50" s="92"/>
      <c r="S50" s="92"/>
      <c r="T50" s="15"/>
    </row>
    <row r="51" spans="1:20" ht="123.75" x14ac:dyDescent="0.25">
      <c r="A51" s="90" t="s">
        <v>95</v>
      </c>
      <c r="B51" s="71" t="s">
        <v>96</v>
      </c>
      <c r="C51" s="71" t="s">
        <v>289</v>
      </c>
      <c r="D51" s="38" t="s">
        <v>97</v>
      </c>
      <c r="E51" s="71" t="s">
        <v>151</v>
      </c>
      <c r="F51" s="22">
        <v>4</v>
      </c>
      <c r="G51" s="22">
        <v>1</v>
      </c>
      <c r="H51" s="22">
        <v>2</v>
      </c>
      <c r="I51" s="22">
        <v>4</v>
      </c>
      <c r="J51" s="22">
        <v>4</v>
      </c>
      <c r="K51" s="71" t="s">
        <v>160</v>
      </c>
      <c r="L51" s="22">
        <v>0.5</v>
      </c>
      <c r="M51" s="22">
        <v>0.5</v>
      </c>
      <c r="N51" s="38"/>
      <c r="O51" s="38"/>
      <c r="P51" s="77">
        <f>+M51/G51</f>
        <v>0.5</v>
      </c>
      <c r="Q51" s="180" t="s">
        <v>311</v>
      </c>
      <c r="R51" s="22" t="s">
        <v>312</v>
      </c>
      <c r="S51" s="152" t="s">
        <v>190</v>
      </c>
      <c r="T51" s="150"/>
    </row>
    <row r="52" spans="1:20" ht="56.25" x14ac:dyDescent="0.25">
      <c r="A52" s="98"/>
      <c r="B52" s="69" t="s">
        <v>98</v>
      </c>
      <c r="C52" s="24" t="s">
        <v>240</v>
      </c>
      <c r="D52" s="69" t="s">
        <v>99</v>
      </c>
      <c r="E52" s="69" t="s">
        <v>151</v>
      </c>
      <c r="F52" s="42">
        <v>0.9</v>
      </c>
      <c r="G52" s="27">
        <v>0.22500000000000001</v>
      </c>
      <c r="H52" s="73">
        <v>0.45</v>
      </c>
      <c r="I52" s="28">
        <v>0.67500000000000004</v>
      </c>
      <c r="J52" s="73">
        <v>0.9</v>
      </c>
      <c r="K52" s="69" t="s">
        <v>160</v>
      </c>
      <c r="L52" s="27">
        <v>0.22500000000000001</v>
      </c>
      <c r="M52" s="27">
        <v>0.8</v>
      </c>
      <c r="N52" s="24"/>
      <c r="O52" s="24"/>
      <c r="P52" s="75">
        <f>+M52/H52</f>
        <v>1.7777777777777779</v>
      </c>
      <c r="Q52" s="175" t="s">
        <v>323</v>
      </c>
      <c r="R52" s="67" t="s">
        <v>325</v>
      </c>
      <c r="S52" s="87"/>
      <c r="T52" s="18"/>
    </row>
    <row r="53" spans="1:20" ht="45" x14ac:dyDescent="0.25">
      <c r="A53" s="98"/>
      <c r="B53" s="69" t="s">
        <v>100</v>
      </c>
      <c r="C53" s="24" t="s">
        <v>241</v>
      </c>
      <c r="D53" s="69" t="s">
        <v>101</v>
      </c>
      <c r="E53" s="69" t="s">
        <v>151</v>
      </c>
      <c r="F53" s="42">
        <v>0.7</v>
      </c>
      <c r="G53" s="43">
        <f>+(F53/4)</f>
        <v>0.17499999999999999</v>
      </c>
      <c r="H53" s="44">
        <f>+G53*2</f>
        <v>0.35</v>
      </c>
      <c r="I53" s="45">
        <f>+H53+G53</f>
        <v>0.52499999999999991</v>
      </c>
      <c r="J53" s="42">
        <f>+I53+G53</f>
        <v>0.7</v>
      </c>
      <c r="K53" s="69" t="s">
        <v>160</v>
      </c>
      <c r="L53" s="43">
        <v>0</v>
      </c>
      <c r="M53" s="43">
        <v>0.22</v>
      </c>
      <c r="N53" s="24"/>
      <c r="O53" s="24"/>
      <c r="P53" s="75">
        <f>+M53/H53</f>
        <v>0.62857142857142867</v>
      </c>
      <c r="Q53" s="177" t="s">
        <v>313</v>
      </c>
      <c r="R53" s="67" t="s">
        <v>314</v>
      </c>
      <c r="S53" s="87"/>
      <c r="T53" s="18"/>
    </row>
    <row r="54" spans="1:20" ht="33.75" x14ac:dyDescent="0.25">
      <c r="A54" s="98"/>
      <c r="B54" s="69" t="s">
        <v>102</v>
      </c>
      <c r="C54" s="69" t="s">
        <v>103</v>
      </c>
      <c r="D54" s="24" t="s">
        <v>239</v>
      </c>
      <c r="E54" s="69" t="s">
        <v>154</v>
      </c>
      <c r="F54" s="69">
        <v>1</v>
      </c>
      <c r="G54" s="69">
        <v>0</v>
      </c>
      <c r="H54" s="69">
        <v>0</v>
      </c>
      <c r="I54" s="69">
        <v>0</v>
      </c>
      <c r="J54" s="69">
        <v>1</v>
      </c>
      <c r="K54" s="69" t="s">
        <v>160</v>
      </c>
      <c r="L54" s="69">
        <v>0</v>
      </c>
      <c r="M54" s="69">
        <v>0</v>
      </c>
      <c r="N54" s="24"/>
      <c r="O54" s="24"/>
      <c r="P54" s="75">
        <v>0</v>
      </c>
      <c r="Q54" s="87" t="s">
        <v>203</v>
      </c>
      <c r="R54" s="87"/>
      <c r="S54" s="87"/>
      <c r="T54" s="18"/>
    </row>
    <row r="55" spans="1:20" ht="67.5" x14ac:dyDescent="0.25">
      <c r="A55" s="98"/>
      <c r="B55" s="69" t="s">
        <v>104</v>
      </c>
      <c r="C55" s="69" t="s">
        <v>105</v>
      </c>
      <c r="D55" s="24" t="s">
        <v>242</v>
      </c>
      <c r="E55" s="69" t="s">
        <v>156</v>
      </c>
      <c r="F55" s="73">
        <v>0.4</v>
      </c>
      <c r="G55" s="73">
        <v>0</v>
      </c>
      <c r="H55" s="73">
        <v>0.2</v>
      </c>
      <c r="I55" s="73">
        <v>0.3</v>
      </c>
      <c r="J55" s="73">
        <v>0.4</v>
      </c>
      <c r="K55" s="69" t="s">
        <v>160</v>
      </c>
      <c r="L55" s="73">
        <v>0</v>
      </c>
      <c r="M55" s="73">
        <v>0</v>
      </c>
      <c r="N55" s="24"/>
      <c r="O55" s="24"/>
      <c r="P55" s="75">
        <v>0</v>
      </c>
      <c r="Q55" s="173" t="s">
        <v>322</v>
      </c>
      <c r="R55" s="24"/>
      <c r="S55" s="87"/>
      <c r="T55" s="18"/>
    </row>
    <row r="56" spans="1:20" ht="23.25" thickBot="1" x14ac:dyDescent="0.3">
      <c r="A56" s="91"/>
      <c r="B56" s="70" t="s">
        <v>106</v>
      </c>
      <c r="C56" s="70" t="s">
        <v>107</v>
      </c>
      <c r="D56" s="29" t="s">
        <v>243</v>
      </c>
      <c r="E56" s="70" t="s">
        <v>151</v>
      </c>
      <c r="F56" s="74">
        <v>1</v>
      </c>
      <c r="G56" s="74">
        <v>1</v>
      </c>
      <c r="H56" s="74">
        <v>1</v>
      </c>
      <c r="I56" s="74">
        <v>1</v>
      </c>
      <c r="J56" s="74">
        <v>1</v>
      </c>
      <c r="K56" s="70" t="s">
        <v>167</v>
      </c>
      <c r="L56" s="74">
        <v>1</v>
      </c>
      <c r="M56" s="74">
        <v>1</v>
      </c>
      <c r="N56" s="29"/>
      <c r="O56" s="29"/>
      <c r="P56" s="76">
        <f>+M56/G56</f>
        <v>1</v>
      </c>
      <c r="Q56" s="178" t="s">
        <v>245</v>
      </c>
      <c r="R56" s="74" t="s">
        <v>244</v>
      </c>
      <c r="S56" s="92"/>
      <c r="T56" s="15"/>
    </row>
    <row r="57" spans="1:20" ht="78.75" x14ac:dyDescent="0.25">
      <c r="A57" s="90" t="s">
        <v>108</v>
      </c>
      <c r="B57" s="163" t="s">
        <v>109</v>
      </c>
      <c r="C57" s="71" t="s">
        <v>110</v>
      </c>
      <c r="D57" s="38" t="s">
        <v>246</v>
      </c>
      <c r="E57" s="71" t="s">
        <v>151</v>
      </c>
      <c r="F57" s="71">
        <v>1</v>
      </c>
      <c r="G57" s="71">
        <v>0</v>
      </c>
      <c r="H57" s="71">
        <v>0</v>
      </c>
      <c r="I57" s="71">
        <v>1</v>
      </c>
      <c r="J57" s="71">
        <v>1</v>
      </c>
      <c r="K57" s="71" t="s">
        <v>171</v>
      </c>
      <c r="L57" s="71">
        <v>0</v>
      </c>
      <c r="M57" s="71">
        <v>0</v>
      </c>
      <c r="N57" s="38"/>
      <c r="O57" s="38"/>
      <c r="P57" s="77">
        <v>0</v>
      </c>
      <c r="Q57" s="152" t="s">
        <v>304</v>
      </c>
      <c r="R57" s="152"/>
      <c r="S57" s="164" t="s">
        <v>191</v>
      </c>
      <c r="T57" s="150"/>
    </row>
    <row r="58" spans="1:20" ht="56.25" x14ac:dyDescent="0.25">
      <c r="A58" s="98"/>
      <c r="B58" s="46" t="s">
        <v>111</v>
      </c>
      <c r="C58" s="69" t="s">
        <v>112</v>
      </c>
      <c r="D58" s="24" t="s">
        <v>247</v>
      </c>
      <c r="E58" s="69" t="s">
        <v>151</v>
      </c>
      <c r="F58" s="69">
        <v>1</v>
      </c>
      <c r="G58" s="69">
        <v>0</v>
      </c>
      <c r="H58" s="69">
        <v>1</v>
      </c>
      <c r="I58" s="69">
        <v>1</v>
      </c>
      <c r="J58" s="69">
        <v>1</v>
      </c>
      <c r="K58" s="24"/>
      <c r="L58" s="69">
        <v>0</v>
      </c>
      <c r="M58" s="69">
        <v>0</v>
      </c>
      <c r="N58" s="24"/>
      <c r="O58" s="24"/>
      <c r="P58" s="75">
        <v>0</v>
      </c>
      <c r="Q58" s="173" t="s">
        <v>315</v>
      </c>
      <c r="R58" s="24"/>
      <c r="S58" s="136"/>
      <c r="T58" s="18"/>
    </row>
    <row r="59" spans="1:20" ht="45" x14ac:dyDescent="0.25">
      <c r="A59" s="98"/>
      <c r="B59" s="46" t="s">
        <v>113</v>
      </c>
      <c r="C59" s="69" t="s">
        <v>114</v>
      </c>
      <c r="D59" s="24" t="s">
        <v>248</v>
      </c>
      <c r="E59" s="69" t="s">
        <v>151</v>
      </c>
      <c r="F59" s="69">
        <v>1</v>
      </c>
      <c r="G59" s="69">
        <v>1</v>
      </c>
      <c r="H59" s="69">
        <v>1</v>
      </c>
      <c r="I59" s="69">
        <v>1</v>
      </c>
      <c r="J59" s="69">
        <v>1</v>
      </c>
      <c r="K59" s="69" t="s">
        <v>160</v>
      </c>
      <c r="L59" s="69">
        <v>1</v>
      </c>
      <c r="M59" s="69">
        <v>1</v>
      </c>
      <c r="N59" s="24"/>
      <c r="O59" s="24"/>
      <c r="P59" s="75">
        <f>+M59/G59</f>
        <v>1</v>
      </c>
      <c r="Q59" s="177" t="s">
        <v>251</v>
      </c>
      <c r="R59" s="67" t="s">
        <v>252</v>
      </c>
      <c r="S59" s="136"/>
      <c r="T59" s="18"/>
    </row>
    <row r="60" spans="1:20" ht="34.5" thickBot="1" x14ac:dyDescent="0.3">
      <c r="A60" s="91"/>
      <c r="B60" s="47" t="s">
        <v>295</v>
      </c>
      <c r="C60" s="48" t="s">
        <v>250</v>
      </c>
      <c r="D60" s="29" t="s">
        <v>249</v>
      </c>
      <c r="E60" s="48" t="s">
        <v>155</v>
      </c>
      <c r="F60" s="70">
        <v>1</v>
      </c>
      <c r="G60" s="70">
        <v>0</v>
      </c>
      <c r="H60" s="70">
        <v>0</v>
      </c>
      <c r="I60" s="70">
        <v>1</v>
      </c>
      <c r="J60" s="70">
        <v>1</v>
      </c>
      <c r="K60" s="70" t="s">
        <v>160</v>
      </c>
      <c r="L60" s="70">
        <v>0</v>
      </c>
      <c r="M60" s="70">
        <v>0</v>
      </c>
      <c r="N60" s="29"/>
      <c r="O60" s="29"/>
      <c r="P60" s="76">
        <v>0</v>
      </c>
      <c r="Q60" s="92" t="s">
        <v>304</v>
      </c>
      <c r="R60" s="92"/>
      <c r="S60" s="165"/>
      <c r="T60" s="15"/>
    </row>
    <row r="61" spans="1:20" ht="105" customHeight="1" x14ac:dyDescent="0.25">
      <c r="A61" s="90" t="s">
        <v>115</v>
      </c>
      <c r="B61" s="58" t="s">
        <v>116</v>
      </c>
      <c r="C61" s="58" t="s">
        <v>117</v>
      </c>
      <c r="D61" s="38" t="s">
        <v>262</v>
      </c>
      <c r="E61" s="58" t="s">
        <v>155</v>
      </c>
      <c r="F61" s="71">
        <v>1</v>
      </c>
      <c r="G61" s="71">
        <v>1</v>
      </c>
      <c r="H61" s="71">
        <v>1</v>
      </c>
      <c r="I61" s="71">
        <v>1</v>
      </c>
      <c r="J61" s="71">
        <v>1</v>
      </c>
      <c r="K61" s="58" t="s">
        <v>115</v>
      </c>
      <c r="L61" s="71">
        <v>1</v>
      </c>
      <c r="M61" s="71">
        <v>1</v>
      </c>
      <c r="N61" s="38"/>
      <c r="O61" s="38"/>
      <c r="P61" s="77">
        <f>+M61/G61</f>
        <v>1</v>
      </c>
      <c r="Q61" s="172" t="s">
        <v>326</v>
      </c>
      <c r="R61" s="166" t="s">
        <v>255</v>
      </c>
      <c r="S61" s="152" t="s">
        <v>192</v>
      </c>
      <c r="T61" s="150"/>
    </row>
    <row r="62" spans="1:20" ht="53.25" customHeight="1" x14ac:dyDescent="0.25">
      <c r="A62" s="98"/>
      <c r="B62" s="14" t="s">
        <v>118</v>
      </c>
      <c r="C62" s="14" t="s">
        <v>119</v>
      </c>
      <c r="D62" s="24" t="s">
        <v>261</v>
      </c>
      <c r="E62" s="14" t="s">
        <v>155</v>
      </c>
      <c r="F62" s="69">
        <v>1</v>
      </c>
      <c r="G62" s="69">
        <v>1</v>
      </c>
      <c r="H62" s="69">
        <v>1</v>
      </c>
      <c r="I62" s="69">
        <v>1</v>
      </c>
      <c r="J62" s="69">
        <v>1</v>
      </c>
      <c r="K62" s="14" t="s">
        <v>115</v>
      </c>
      <c r="L62" s="69">
        <v>1</v>
      </c>
      <c r="M62" s="69">
        <v>1</v>
      </c>
      <c r="N62" s="24"/>
      <c r="O62" s="24"/>
      <c r="P62" s="75">
        <f>+M62/G62</f>
        <v>1</v>
      </c>
      <c r="Q62" s="177" t="s">
        <v>256</v>
      </c>
      <c r="R62" s="67" t="s">
        <v>257</v>
      </c>
      <c r="S62" s="87"/>
      <c r="T62" s="18"/>
    </row>
    <row r="63" spans="1:20" ht="57" thickBot="1" x14ac:dyDescent="0.3">
      <c r="A63" s="91"/>
      <c r="B63" s="48" t="s">
        <v>120</v>
      </c>
      <c r="C63" s="48" t="s">
        <v>121</v>
      </c>
      <c r="D63" s="29" t="s">
        <v>260</v>
      </c>
      <c r="E63" s="48" t="s">
        <v>155</v>
      </c>
      <c r="F63" s="70">
        <v>1</v>
      </c>
      <c r="G63" s="70">
        <v>1</v>
      </c>
      <c r="H63" s="70">
        <v>1</v>
      </c>
      <c r="I63" s="70">
        <v>1</v>
      </c>
      <c r="J63" s="70">
        <v>1</v>
      </c>
      <c r="K63" s="48" t="s">
        <v>115</v>
      </c>
      <c r="L63" s="70">
        <v>1</v>
      </c>
      <c r="M63" s="70">
        <v>1</v>
      </c>
      <c r="N63" s="29"/>
      <c r="O63" s="29"/>
      <c r="P63" s="76">
        <f>+M63/G63</f>
        <v>1</v>
      </c>
      <c r="Q63" s="178" t="s">
        <v>253</v>
      </c>
      <c r="R63" s="74" t="s">
        <v>254</v>
      </c>
      <c r="S63" s="92"/>
      <c r="T63" s="15"/>
    </row>
    <row r="64" spans="1:20" ht="214.5" thickBot="1" x14ac:dyDescent="0.3">
      <c r="A64" s="49" t="s">
        <v>122</v>
      </c>
      <c r="B64" s="50" t="s">
        <v>258</v>
      </c>
      <c r="C64" s="50" t="s">
        <v>123</v>
      </c>
      <c r="D64" s="31" t="s">
        <v>259</v>
      </c>
      <c r="E64" s="31" t="s">
        <v>157</v>
      </c>
      <c r="F64" s="34">
        <v>0.5</v>
      </c>
      <c r="G64" s="35">
        <v>0.125</v>
      </c>
      <c r="H64" s="35">
        <v>0.25</v>
      </c>
      <c r="I64" s="35">
        <v>0.375</v>
      </c>
      <c r="J64" s="35">
        <v>0.5</v>
      </c>
      <c r="K64" s="31" t="s">
        <v>172</v>
      </c>
      <c r="L64" s="51">
        <v>0.17499999999999999</v>
      </c>
      <c r="M64" s="51">
        <v>0.29299999999999998</v>
      </c>
      <c r="N64" s="36"/>
      <c r="O64" s="36"/>
      <c r="P64" s="37">
        <f>+M64/H64</f>
        <v>1.1719999999999999</v>
      </c>
      <c r="Q64" s="179" t="s">
        <v>316</v>
      </c>
      <c r="R64" s="33"/>
      <c r="S64" s="31" t="s">
        <v>193</v>
      </c>
      <c r="T64" s="156" t="s">
        <v>327</v>
      </c>
    </row>
    <row r="65" spans="1:20" ht="56.25" x14ac:dyDescent="0.25">
      <c r="A65" s="90" t="s">
        <v>124</v>
      </c>
      <c r="B65" s="52" t="s">
        <v>125</v>
      </c>
      <c r="C65" s="53" t="s">
        <v>126</v>
      </c>
      <c r="D65" s="38" t="s">
        <v>271</v>
      </c>
      <c r="E65" s="54" t="s">
        <v>155</v>
      </c>
      <c r="F65" s="94">
        <v>0.8</v>
      </c>
      <c r="G65" s="94">
        <v>0.2</v>
      </c>
      <c r="H65" s="94">
        <v>0.4</v>
      </c>
      <c r="I65" s="94">
        <v>0.6</v>
      </c>
      <c r="J65" s="94">
        <v>0.8</v>
      </c>
      <c r="K65" s="40" t="s">
        <v>164</v>
      </c>
      <c r="L65" s="94">
        <v>0</v>
      </c>
      <c r="M65" s="94">
        <v>0</v>
      </c>
      <c r="N65" s="38"/>
      <c r="O65" s="38"/>
      <c r="P65" s="86">
        <f>+M65/G65</f>
        <v>0</v>
      </c>
      <c r="Q65" s="183" t="s">
        <v>263</v>
      </c>
      <c r="R65" s="167" t="s">
        <v>264</v>
      </c>
      <c r="S65" s="159" t="s">
        <v>194</v>
      </c>
      <c r="T65" s="150"/>
    </row>
    <row r="66" spans="1:20" ht="45" x14ac:dyDescent="0.25">
      <c r="A66" s="98"/>
      <c r="B66" s="55" t="s">
        <v>127</v>
      </c>
      <c r="C66" s="66" t="s">
        <v>128</v>
      </c>
      <c r="D66" s="24" t="s">
        <v>270</v>
      </c>
      <c r="E66" s="66" t="s">
        <v>155</v>
      </c>
      <c r="F66" s="95"/>
      <c r="G66" s="95"/>
      <c r="H66" s="95"/>
      <c r="I66" s="95"/>
      <c r="J66" s="95"/>
      <c r="K66" s="25" t="s">
        <v>164</v>
      </c>
      <c r="L66" s="95"/>
      <c r="M66" s="95"/>
      <c r="N66" s="24"/>
      <c r="O66" s="24"/>
      <c r="P66" s="84"/>
      <c r="Q66" s="184"/>
      <c r="R66" s="87"/>
      <c r="S66" s="135"/>
      <c r="T66" s="18"/>
    </row>
    <row r="67" spans="1:20" ht="90.75" thickBot="1" x14ac:dyDescent="0.3">
      <c r="A67" s="91"/>
      <c r="B67" s="56" t="s">
        <v>129</v>
      </c>
      <c r="C67" s="57" t="s">
        <v>130</v>
      </c>
      <c r="D67" s="29" t="s">
        <v>269</v>
      </c>
      <c r="E67" s="57" t="s">
        <v>155</v>
      </c>
      <c r="F67" s="20">
        <v>0.8</v>
      </c>
      <c r="G67" s="20">
        <v>0</v>
      </c>
      <c r="H67" s="20">
        <v>0</v>
      </c>
      <c r="I67" s="20">
        <v>0</v>
      </c>
      <c r="J67" s="20">
        <v>0.8</v>
      </c>
      <c r="K67" s="41" t="s">
        <v>164</v>
      </c>
      <c r="L67" s="20">
        <v>0</v>
      </c>
      <c r="M67" s="20">
        <v>0</v>
      </c>
      <c r="N67" s="29"/>
      <c r="O67" s="29"/>
      <c r="P67" s="76">
        <v>0</v>
      </c>
      <c r="Q67" s="92" t="s">
        <v>304</v>
      </c>
      <c r="R67" s="92"/>
      <c r="S67" s="160"/>
      <c r="T67" s="15"/>
    </row>
    <row r="68" spans="1:20" ht="56.25" x14ac:dyDescent="0.25">
      <c r="A68" s="90" t="s">
        <v>131</v>
      </c>
      <c r="B68" s="58" t="s">
        <v>132</v>
      </c>
      <c r="C68" s="58" t="s">
        <v>133</v>
      </c>
      <c r="D68" s="38" t="s">
        <v>267</v>
      </c>
      <c r="E68" s="58" t="s">
        <v>155</v>
      </c>
      <c r="F68" s="71">
        <v>1</v>
      </c>
      <c r="G68" s="71">
        <v>1</v>
      </c>
      <c r="H68" s="71">
        <v>1</v>
      </c>
      <c r="I68" s="71">
        <v>1</v>
      </c>
      <c r="J68" s="71">
        <v>1</v>
      </c>
      <c r="K68" s="58" t="s">
        <v>168</v>
      </c>
      <c r="L68" s="71">
        <v>2</v>
      </c>
      <c r="M68" s="71">
        <v>2</v>
      </c>
      <c r="N68" s="38"/>
      <c r="O68" s="38"/>
      <c r="P68" s="77">
        <f>+M68/G68</f>
        <v>2</v>
      </c>
      <c r="Q68" s="180" t="s">
        <v>265</v>
      </c>
      <c r="R68" s="22" t="s">
        <v>266</v>
      </c>
      <c r="S68" s="159" t="s">
        <v>195</v>
      </c>
      <c r="T68" s="150"/>
    </row>
    <row r="69" spans="1:20" ht="285" customHeight="1" x14ac:dyDescent="0.25">
      <c r="A69" s="98"/>
      <c r="B69" s="14" t="s">
        <v>134</v>
      </c>
      <c r="C69" s="14" t="s">
        <v>135</v>
      </c>
      <c r="D69" s="24" t="s">
        <v>272</v>
      </c>
      <c r="E69" s="14" t="s">
        <v>155</v>
      </c>
      <c r="F69" s="69">
        <v>1</v>
      </c>
      <c r="G69" s="69">
        <v>1</v>
      </c>
      <c r="H69" s="69">
        <v>1</v>
      </c>
      <c r="I69" s="69">
        <v>1</v>
      </c>
      <c r="J69" s="69">
        <v>1</v>
      </c>
      <c r="K69" s="14" t="s">
        <v>148</v>
      </c>
      <c r="L69" s="69">
        <v>1</v>
      </c>
      <c r="M69" s="69">
        <v>1</v>
      </c>
      <c r="N69" s="24"/>
      <c r="O69" s="24"/>
      <c r="P69" s="75">
        <f>+M69/G69</f>
        <v>1</v>
      </c>
      <c r="Q69" s="184" t="s">
        <v>276</v>
      </c>
      <c r="R69" s="87" t="s">
        <v>273</v>
      </c>
      <c r="S69" s="135"/>
      <c r="T69" s="18"/>
    </row>
    <row r="70" spans="1:20" ht="33.75" x14ac:dyDescent="0.25">
      <c r="A70" s="98"/>
      <c r="B70" s="14" t="s">
        <v>136</v>
      </c>
      <c r="C70" s="14" t="s">
        <v>137</v>
      </c>
      <c r="D70" s="24"/>
      <c r="E70" s="14" t="s">
        <v>155</v>
      </c>
      <c r="F70" s="96">
        <v>1</v>
      </c>
      <c r="G70" s="96">
        <v>1</v>
      </c>
      <c r="H70" s="96">
        <v>1</v>
      </c>
      <c r="I70" s="96">
        <v>1</v>
      </c>
      <c r="J70" s="96">
        <v>1</v>
      </c>
      <c r="K70" s="14" t="s">
        <v>168</v>
      </c>
      <c r="L70" s="96">
        <v>1</v>
      </c>
      <c r="M70" s="96">
        <v>1</v>
      </c>
      <c r="N70" s="24"/>
      <c r="O70" s="24"/>
      <c r="P70" s="84">
        <f>+M70/G70</f>
        <v>1</v>
      </c>
      <c r="Q70" s="184"/>
      <c r="R70" s="87"/>
      <c r="S70" s="135"/>
      <c r="T70" s="18"/>
    </row>
    <row r="71" spans="1:20" ht="45.75" thickBot="1" x14ac:dyDescent="0.3">
      <c r="A71" s="91"/>
      <c r="B71" s="48" t="s">
        <v>138</v>
      </c>
      <c r="C71" s="48" t="s">
        <v>139</v>
      </c>
      <c r="D71" s="29"/>
      <c r="E71" s="48" t="s">
        <v>155</v>
      </c>
      <c r="F71" s="97"/>
      <c r="G71" s="97"/>
      <c r="H71" s="97"/>
      <c r="I71" s="97"/>
      <c r="J71" s="97"/>
      <c r="K71" s="48" t="s">
        <v>173</v>
      </c>
      <c r="L71" s="97"/>
      <c r="M71" s="97"/>
      <c r="N71" s="29"/>
      <c r="O71" s="29"/>
      <c r="P71" s="85"/>
      <c r="Q71" s="185"/>
      <c r="R71" s="92"/>
      <c r="S71" s="160"/>
      <c r="T71" s="15"/>
    </row>
    <row r="72" spans="1:20" ht="186.75" customHeight="1" x14ac:dyDescent="0.25">
      <c r="A72" s="90" t="s">
        <v>140</v>
      </c>
      <c r="B72" s="58" t="s">
        <v>141</v>
      </c>
      <c r="C72" s="58" t="s">
        <v>142</v>
      </c>
      <c r="D72" s="38" t="s">
        <v>268</v>
      </c>
      <c r="E72" s="58" t="s">
        <v>155</v>
      </c>
      <c r="F72" s="71">
        <v>1</v>
      </c>
      <c r="G72" s="71">
        <v>1</v>
      </c>
      <c r="H72" s="71">
        <v>1</v>
      </c>
      <c r="I72" s="71">
        <v>1</v>
      </c>
      <c r="J72" s="71">
        <v>1</v>
      </c>
      <c r="K72" s="58" t="s">
        <v>174</v>
      </c>
      <c r="L72" s="71">
        <v>1</v>
      </c>
      <c r="M72" s="71">
        <v>1</v>
      </c>
      <c r="N72" s="38"/>
      <c r="O72" s="38"/>
      <c r="P72" s="77">
        <f>+M72/G72</f>
        <v>1</v>
      </c>
      <c r="Q72" s="180" t="s">
        <v>274</v>
      </c>
      <c r="R72" s="22" t="s">
        <v>275</v>
      </c>
      <c r="S72" s="159" t="s">
        <v>196</v>
      </c>
      <c r="T72" s="150"/>
    </row>
    <row r="73" spans="1:20" ht="38.25" customHeight="1" thickBot="1" x14ac:dyDescent="0.3">
      <c r="A73" s="91"/>
      <c r="B73" s="48" t="s">
        <v>143</v>
      </c>
      <c r="C73" s="48" t="s">
        <v>144</v>
      </c>
      <c r="D73" s="29"/>
      <c r="E73" s="48" t="s">
        <v>155</v>
      </c>
      <c r="F73" s="70">
        <v>1</v>
      </c>
      <c r="G73" s="70">
        <v>0</v>
      </c>
      <c r="H73" s="70">
        <v>0</v>
      </c>
      <c r="I73" s="70">
        <v>0</v>
      </c>
      <c r="J73" s="70">
        <v>1</v>
      </c>
      <c r="K73" s="48" t="s">
        <v>167</v>
      </c>
      <c r="L73" s="70">
        <v>0</v>
      </c>
      <c r="M73" s="70">
        <v>0</v>
      </c>
      <c r="N73" s="29"/>
      <c r="O73" s="29"/>
      <c r="P73" s="76">
        <v>0</v>
      </c>
      <c r="Q73" s="92" t="s">
        <v>317</v>
      </c>
      <c r="R73" s="92"/>
      <c r="S73" s="160"/>
      <c r="T73" s="15"/>
    </row>
    <row r="74" spans="1:20" ht="329.25" customHeight="1" thickBot="1" x14ac:dyDescent="0.3">
      <c r="A74" s="30" t="s">
        <v>145</v>
      </c>
      <c r="B74" s="59" t="s">
        <v>146</v>
      </c>
      <c r="C74" s="31" t="s">
        <v>147</v>
      </c>
      <c r="D74" s="36"/>
      <c r="E74" s="31" t="s">
        <v>151</v>
      </c>
      <c r="F74" s="60">
        <v>0.8</v>
      </c>
      <c r="G74" s="61">
        <v>0</v>
      </c>
      <c r="H74" s="60">
        <v>0.25</v>
      </c>
      <c r="I74" s="60">
        <v>0.45</v>
      </c>
      <c r="J74" s="60">
        <v>0.8</v>
      </c>
      <c r="K74" s="31" t="s">
        <v>175</v>
      </c>
      <c r="L74" s="60">
        <v>0</v>
      </c>
      <c r="M74" s="60">
        <v>0.25</v>
      </c>
      <c r="N74" s="36"/>
      <c r="O74" s="36"/>
      <c r="P74" s="37">
        <f>M74/H74</f>
        <v>1</v>
      </c>
      <c r="Q74" s="168" t="s">
        <v>329</v>
      </c>
      <c r="R74" s="188" t="s">
        <v>328</v>
      </c>
      <c r="S74" s="189" t="s">
        <v>330</v>
      </c>
      <c r="T74" s="156"/>
    </row>
    <row r="75" spans="1:20" ht="409.5" customHeight="1" thickBot="1" x14ac:dyDescent="0.3">
      <c r="A75" s="49" t="s">
        <v>148</v>
      </c>
      <c r="B75" s="62" t="s">
        <v>149</v>
      </c>
      <c r="C75" s="62" t="s">
        <v>150</v>
      </c>
      <c r="D75" s="36"/>
      <c r="E75" s="63" t="s">
        <v>153</v>
      </c>
      <c r="F75" s="60">
        <v>0.85</v>
      </c>
      <c r="G75" s="64">
        <v>0.21249999999999999</v>
      </c>
      <c r="H75" s="64">
        <v>0.42499999999999999</v>
      </c>
      <c r="I75" s="64">
        <v>0.63749999999999996</v>
      </c>
      <c r="J75" s="34">
        <v>0.85</v>
      </c>
      <c r="K75" s="63" t="s">
        <v>176</v>
      </c>
      <c r="L75" s="64">
        <v>0.21249999999999999</v>
      </c>
      <c r="M75" s="64">
        <v>0.42499999999999999</v>
      </c>
      <c r="N75" s="36"/>
      <c r="O75" s="36"/>
      <c r="P75" s="37">
        <f>+M75/H75</f>
        <v>1</v>
      </c>
      <c r="Q75" s="186" t="s">
        <v>318</v>
      </c>
      <c r="R75" s="65" t="s">
        <v>319</v>
      </c>
      <c r="S75" s="33" t="s">
        <v>149</v>
      </c>
      <c r="T75" s="156"/>
    </row>
    <row r="76" spans="1:20" ht="90" customHeight="1" x14ac:dyDescent="0.25">
      <c r="L76" s="138" t="s">
        <v>296</v>
      </c>
      <c r="M76" s="138"/>
      <c r="N76" s="138"/>
      <c r="O76" s="138"/>
      <c r="P76" s="137">
        <f>AVERAGE(P17:P75)</f>
        <v>0.72178734417743695</v>
      </c>
    </row>
  </sheetData>
  <mergeCells count="107">
    <mergeCell ref="L76:O76"/>
    <mergeCell ref="S14:S16"/>
    <mergeCell ref="T14:T16"/>
    <mergeCell ref="S65:S67"/>
    <mergeCell ref="S68:S71"/>
    <mergeCell ref="S72:S73"/>
    <mergeCell ref="S46:S48"/>
    <mergeCell ref="S49:S50"/>
    <mergeCell ref="S51:S56"/>
    <mergeCell ref="S57:S60"/>
    <mergeCell ref="Q19:R19"/>
    <mergeCell ref="Q21:R21"/>
    <mergeCell ref="S61:S63"/>
    <mergeCell ref="S43:S44"/>
    <mergeCell ref="S21:S23"/>
    <mergeCell ref="S24:S38"/>
    <mergeCell ref="Q57:R57"/>
    <mergeCell ref="Q60:R60"/>
    <mergeCell ref="Q73:R73"/>
    <mergeCell ref="J70:J71"/>
    <mergeCell ref="M49:M50"/>
    <mergeCell ref="M65:M66"/>
    <mergeCell ref="M70:M71"/>
    <mergeCell ref="K19:K20"/>
    <mergeCell ref="G49:G50"/>
    <mergeCell ref="H49:H50"/>
    <mergeCell ref="I49:I50"/>
    <mergeCell ref="J49:J50"/>
    <mergeCell ref="G65:G66"/>
    <mergeCell ref="H65:H66"/>
    <mergeCell ref="I65:I66"/>
    <mergeCell ref="J65:J66"/>
    <mergeCell ref="L49:L50"/>
    <mergeCell ref="L65:L66"/>
    <mergeCell ref="L70:L71"/>
    <mergeCell ref="A2:C4"/>
    <mergeCell ref="C7:G7"/>
    <mergeCell ref="C8:G8"/>
    <mergeCell ref="C9:G9"/>
    <mergeCell ref="C10:C11"/>
    <mergeCell ref="E10:E11"/>
    <mergeCell ref="D2:N4"/>
    <mergeCell ref="K14:K16"/>
    <mergeCell ref="L15:L16"/>
    <mergeCell ref="M15:M16"/>
    <mergeCell ref="N15:N16"/>
    <mergeCell ref="F15:F16"/>
    <mergeCell ref="G15:G16"/>
    <mergeCell ref="H15:H16"/>
    <mergeCell ref="I15:I16"/>
    <mergeCell ref="J15:J16"/>
    <mergeCell ref="A14:A16"/>
    <mergeCell ref="B14:B16"/>
    <mergeCell ref="C14:C16"/>
    <mergeCell ref="D14:D16"/>
    <mergeCell ref="E14:E16"/>
    <mergeCell ref="A7:B7"/>
    <mergeCell ref="A8:B8"/>
    <mergeCell ref="A9:B9"/>
    <mergeCell ref="A10:B11"/>
    <mergeCell ref="L14:O14"/>
    <mergeCell ref="F11:G11"/>
    <mergeCell ref="F10:G10"/>
    <mergeCell ref="F14:J14"/>
    <mergeCell ref="O15:O16"/>
    <mergeCell ref="Q69:Q71"/>
    <mergeCell ref="R69:R71"/>
    <mergeCell ref="Q65:Q66"/>
    <mergeCell ref="R65:R66"/>
    <mergeCell ref="Q67:R67"/>
    <mergeCell ref="A68:A71"/>
    <mergeCell ref="A49:A50"/>
    <mergeCell ref="A51:A56"/>
    <mergeCell ref="A57:A60"/>
    <mergeCell ref="A61:A63"/>
    <mergeCell ref="A65:A67"/>
    <mergeCell ref="A17:A20"/>
    <mergeCell ref="B19:B20"/>
    <mergeCell ref="C19:C20"/>
    <mergeCell ref="G70:G71"/>
    <mergeCell ref="H70:H71"/>
    <mergeCell ref="I70:I71"/>
    <mergeCell ref="A72:A73"/>
    <mergeCell ref="E19:E20"/>
    <mergeCell ref="F49:F50"/>
    <mergeCell ref="F65:F66"/>
    <mergeCell ref="F70:F71"/>
    <mergeCell ref="A21:A23"/>
    <mergeCell ref="A24:A38"/>
    <mergeCell ref="A40:A42"/>
    <mergeCell ref="A43:A44"/>
    <mergeCell ref="A46:A48"/>
    <mergeCell ref="O2:Q2"/>
    <mergeCell ref="O3:Q3"/>
    <mergeCell ref="O4:Q4"/>
    <mergeCell ref="P70:P71"/>
    <mergeCell ref="P65:P66"/>
    <mergeCell ref="Q43:R43"/>
    <mergeCell ref="Q44:R44"/>
    <mergeCell ref="Q46:R46"/>
    <mergeCell ref="Q47:R47"/>
    <mergeCell ref="Q49:R49"/>
    <mergeCell ref="Q50:R50"/>
    <mergeCell ref="Q54:R54"/>
    <mergeCell ref="P14:P16"/>
    <mergeCell ref="Q14:Q16"/>
    <mergeCell ref="R14:R16"/>
  </mergeCells>
  <dataValidations count="2">
    <dataValidation allowBlank="1" showInputMessage="1" showErrorMessage="1" prompt="Esta información se carga automáticamente del PLAN DE ACCIÓN " sqref="B48" xr:uid="{00000000-0002-0000-0000-000000000000}"/>
    <dataValidation allowBlank="1" showInputMessage="1" showErrorMessage="1" prompt="Describa el numerador" sqref="C48" xr:uid="{00000000-0002-0000-0000-000001000000}"/>
  </dataValidations>
  <hyperlinks>
    <hyperlink ref="R30" r:id="rId1" xr:uid="{00000000-0004-0000-0000-000000000000}"/>
    <hyperlink ref="R35" r:id="rId2" display="https://drive.google.com/drive/folders/1l4dbVPrJ2zOxDsVfpwyA69pPPK1R_Y8k" xr:uid="{00000000-0004-0000-0000-000001000000}"/>
    <hyperlink ref="R38" r:id="rId3" display="https://drive.google.com/drive/folders/1l4dbVPrJ2zOxDsVfpwyA69pPPK1R_Y8k" xr:uid="{00000000-0004-0000-0000-000002000000}"/>
    <hyperlink ref="R42" r:id="rId4" xr:uid="{00000000-0004-0000-0000-000003000000}"/>
    <hyperlink ref="R61" r:id="rId5" xr:uid="{00000000-0004-0000-0000-000004000000}"/>
    <hyperlink ref="R65" r:id="rId6" xr:uid="{00000000-0004-0000-0000-000005000000}"/>
    <hyperlink ref="R39" r:id="rId7" xr:uid="{00000000-0004-0000-0000-000006000000}"/>
    <hyperlink ref="R74" r:id="rId8" xr:uid="{3E3DDE1E-7069-46DE-B612-EFBA94554295}"/>
  </hyperlinks>
  <pageMargins left="0.7" right="0.7" top="0.75" bottom="0.75" header="0.3" footer="0.3"/>
  <pageSetup paperSize="5" scale="44" fitToHeight="0" orientation="landscape" horizontalDpi="1200" verticalDpi="1200"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PLANEACIÓN</cp:lastModifiedBy>
  <cp:lastPrinted>2021-07-08T00:48:12Z</cp:lastPrinted>
  <dcterms:created xsi:type="dcterms:W3CDTF">2021-05-24T23:54:15Z</dcterms:created>
  <dcterms:modified xsi:type="dcterms:W3CDTF">2021-09-01T20:47:08Z</dcterms:modified>
</cp:coreProperties>
</file>